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6380" windowHeight="8190" tabRatio="836" activeTab="5"/>
  </bookViews>
  <sheets>
    <sheet name="2017" sheetId="1" r:id="rId1"/>
    <sheet name="Лист2" sheetId="2" r:id="rId2"/>
    <sheet name="Лист3" sheetId="3" r:id="rId3"/>
    <sheet name="2019" sheetId="5" r:id="rId4"/>
    <sheet name="2018" sheetId="4" r:id="rId5"/>
    <sheet name="2020" sheetId="6" r:id="rId6"/>
    <sheet name="2021" sheetId="7" r:id="rId7"/>
    <sheet name="2022" sheetId="8" r:id="rId8"/>
  </sheets>
  <definedNames>
    <definedName name="_xlnm.Print_Area" localSheetId="0">'2017'!$A$1:$U$77</definedName>
    <definedName name="_xlnm.Print_Area" localSheetId="3">'2019'!$A$1:$U$57</definedName>
    <definedName name="_xlnm.Print_Area" localSheetId="5">'2020'!$A$1:$U$59</definedName>
    <definedName name="_xlnm.Print_Area" localSheetId="6">'2021'!$A$1:$U$48</definedName>
    <definedName name="_xlnm.Print_Area" localSheetId="7">'2022'!$A$1:$U$52</definedName>
  </definedNames>
  <calcPr calcId="124519"/>
</workbook>
</file>

<file path=xl/calcChain.xml><?xml version="1.0" encoding="utf-8"?>
<calcChain xmlns="http://schemas.openxmlformats.org/spreadsheetml/2006/main">
  <c r="M46" i="8"/>
  <c r="M41"/>
  <c r="L46"/>
  <c r="M45"/>
  <c r="M44"/>
  <c r="M40"/>
  <c r="M35"/>
  <c r="M31"/>
  <c r="M29"/>
  <c r="M36" s="1"/>
  <c r="M22"/>
  <c r="M23" s="1"/>
  <c r="M43" i="7"/>
  <c r="L43"/>
  <c r="M42"/>
  <c r="L42"/>
  <c r="L38"/>
  <c r="M29"/>
  <c r="M38" s="1"/>
  <c r="M37"/>
  <c r="M22"/>
  <c r="M23" s="1"/>
  <c r="M53" i="6"/>
  <c r="L53"/>
  <c r="M51"/>
  <c r="M52" s="1"/>
  <c r="M47"/>
  <c r="M48" s="1"/>
  <c r="M43"/>
  <c r="M41"/>
  <c r="M44" s="1"/>
  <c r="L38"/>
  <c r="M37"/>
  <c r="M35"/>
  <c r="M33"/>
  <c r="M31"/>
  <c r="M29"/>
  <c r="M38" s="1"/>
  <c r="M22"/>
  <c r="M23" s="1"/>
  <c r="M51" i="5"/>
  <c r="M42"/>
  <c r="M41"/>
  <c r="L42"/>
  <c r="M71" i="1"/>
  <c r="M41"/>
  <c r="L41"/>
  <c r="I41"/>
  <c r="L70"/>
  <c r="I70"/>
  <c r="L48"/>
  <c r="I48"/>
  <c r="M82" i="4"/>
  <c r="M83" s="1"/>
  <c r="M76"/>
  <c r="L48"/>
  <c r="M47"/>
  <c r="M68" l="1"/>
  <c r="M69" s="1"/>
  <c r="M52"/>
  <c r="M60"/>
  <c r="M61" s="1"/>
  <c r="M50" i="5"/>
  <c r="L50"/>
  <c r="L51" s="1"/>
  <c r="M22"/>
  <c r="L39" i="4"/>
  <c r="L84" s="1"/>
  <c r="M32"/>
  <c r="M30"/>
  <c r="M28"/>
  <c r="M24"/>
  <c r="M39" s="1"/>
  <c r="M45"/>
  <c r="M48" s="1"/>
  <c r="Q68" i="1"/>
  <c r="Q66"/>
  <c r="Q64"/>
  <c r="M84" i="4" l="1"/>
  <c r="M68" i="1"/>
  <c r="M66"/>
  <c r="M64"/>
  <c r="Q57"/>
  <c r="M57" s="1"/>
  <c r="M61" s="1"/>
  <c r="L55"/>
  <c r="I55"/>
  <c r="Q50"/>
  <c r="M50"/>
  <c r="M54" s="1"/>
  <c r="M55" s="1"/>
  <c r="Q46"/>
  <c r="M46"/>
  <c r="M47" s="1"/>
  <c r="Q44"/>
  <c r="M44" s="1"/>
  <c r="Q43"/>
  <c r="M43"/>
  <c r="M45" s="1"/>
  <c r="M48" s="1"/>
  <c r="Q34"/>
  <c r="M34" s="1"/>
  <c r="M38" s="1"/>
  <c r="Q32"/>
  <c r="M32"/>
  <c r="M31"/>
  <c r="M33" s="1"/>
  <c r="Q29"/>
  <c r="M29"/>
  <c r="M28"/>
  <c r="M30" s="1"/>
  <c r="L26"/>
  <c r="L71" s="1"/>
  <c r="I26"/>
  <c r="I71" s="1"/>
  <c r="Q24"/>
  <c r="M24"/>
  <c r="M25" s="1"/>
  <c r="Q22"/>
  <c r="M22" s="1"/>
  <c r="Q21"/>
  <c r="M21"/>
  <c r="M23" s="1"/>
  <c r="M26" l="1"/>
  <c r="M67"/>
  <c r="M69"/>
  <c r="M65"/>
  <c r="M70" s="1"/>
</calcChain>
</file>

<file path=xl/sharedStrings.xml><?xml version="1.0" encoding="utf-8"?>
<sst xmlns="http://schemas.openxmlformats.org/spreadsheetml/2006/main" count="701" uniqueCount="213">
  <si>
    <t>КРАТКОСРОЧНЫЙ (СРОКОМ ДО ТРЕХ ЛЕТ) ПЛАН</t>
  </si>
  <si>
    <t>реализации региональной программы капитального ремонта общего имущества</t>
  </si>
  <si>
    <t>в многоквартирных домах, расположенных на территории Архангельской области на 2017 год</t>
  </si>
  <si>
    <t>Муниципальное образование "Устьянский муниципальный район"</t>
  </si>
  <si>
    <t>№</t>
  </si>
  <si>
    <t>№ п/п в региональной программе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</si>
  <si>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</si>
  <si>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</si>
  <si>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</si>
  <si>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</si>
  <si>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</si>
  <si>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</si>
  <si>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Площадь помещений многоквартирного дома</t>
  </si>
  <si>
    <t>Количество жителей,  проживающих  
в многоквартирном доме на дату 
утверждения краткосрочного плана</t>
  </si>
  <si>
    <t>Стоимость капитального ремонта</t>
  </si>
  <si>
    <t>Вид работ (услуг) по капитальному ремонту многоквартирного дома</t>
  </si>
  <si>
    <t>Удельная стоимость капитального ремонта 1 кв.м общей площади помещений в многоквартирном доме</t>
  </si>
  <si>
    <t>Предельная  стоимость капитального ремонта 1 кв.м общей площади помещений в многоквартирном доме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</si>
  <si>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</si>
  <si>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</si>
  <si>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</si>
  <si>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</si>
  <si>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</si>
  <si>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</si>
  <si>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 содействия реформированию жилищно-коммунального хозяйства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</si>
  <si>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</si>
  <si>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</si>
  <si>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многоквартирном доме</t>
  </si>
  <si>
    <t>кв. м</t>
  </si>
  <si>
    <t>чел.</t>
  </si>
  <si>
    <t>руб.</t>
  </si>
  <si>
    <t>руб./кв. м</t>
  </si>
  <si>
    <t>МО "Ростовско-Минское"</t>
  </si>
  <si>
    <t>д. Нагорская, ул. 70 лет Октября, д.22</t>
  </si>
  <si>
    <t>кирпич</t>
  </si>
  <si>
    <t>Ремонт крыши</t>
  </si>
  <si>
    <t>Ремонт внутридомовых инженерных систем холодного водоснабжения</t>
  </si>
  <si>
    <t>всего:</t>
  </si>
  <si>
    <t>д. Ульяновская, ул.Центральная, д.14</t>
  </si>
  <si>
    <t>Итого по муниципальному образованию «Ростовско-Минское»</t>
  </si>
  <si>
    <t>МО "Октябрьское"</t>
  </si>
  <si>
    <t>п. Октябрьский, ул. Ленина, д. 24</t>
  </si>
  <si>
    <t>рубленые</t>
  </si>
  <si>
    <t>-</t>
  </si>
  <si>
    <t>ремонт внутридомовых инженерных систем холодного водоснабжения</t>
  </si>
  <si>
    <t>п. Октябрьский, ул. Ленина, д. 28</t>
  </si>
  <si>
    <t>Ремонт внутридомовых  систем холодного водоснабжения</t>
  </si>
  <si>
    <t>-</t>
  </si>
  <si>
    <t>Ремонт кыши</t>
  </si>
  <si>
    <t>2017г</t>
  </si>
  <si>
    <t>п. Октябрьский, ул. Ленина, д.42</t>
  </si>
  <si>
    <t>-</t>
  </si>
  <si>
    <t>-</t>
  </si>
  <si>
    <t>ремонт фасада</t>
  </si>
  <si>
    <t>Итого по муниципальному образованию «Октябрьское»</t>
  </si>
  <si>
    <t>МО "Шангальское"</t>
  </si>
  <si>
    <t>с.Шангалы, 50 лет Октября, д. 2 "б"</t>
  </si>
  <si>
    <t>1974</t>
  </si>
  <si>
    <t>дерево</t>
  </si>
  <si>
    <t>2</t>
  </si>
  <si>
    <t>3</t>
  </si>
  <si>
    <t>Ремонт выгребных ям</t>
  </si>
  <si>
    <t>Ремонт внутридомовых систем электроснабжения</t>
  </si>
  <si>
    <t>с.Шангалы, ул. Ленина, 67</t>
  </si>
  <si>
    <t>1973</t>
  </si>
  <si>
    <t>Итого по муниципальному образованию «Шангальское»</t>
  </si>
  <si>
    <t>МО "Бестужевское"</t>
  </si>
  <si>
    <t>п. Глубокий, ул. Школьная, д. 13</t>
  </si>
  <si>
    <t>брус</t>
  </si>
  <si>
    <t>Итого по муниципальному образованию «Бестужевское»</t>
  </si>
  <si>
    <t>МО "Киземское"</t>
  </si>
  <si>
    <t>п. Кизема, ул. Деповская, д. 2</t>
  </si>
  <si>
    <t>Итого по муниципальному образованию «Киземское»</t>
  </si>
  <si>
    <t>с.Шангалы, ул.Ленина, д. 79</t>
  </si>
  <si>
    <t>с.Шангалы, ул.Строительная, 12</t>
  </si>
  <si>
    <t>1966</t>
  </si>
  <si>
    <t>с.Шангалы, ул. Ленина, 39</t>
  </si>
  <si>
    <t>1962</t>
  </si>
  <si>
    <t>1</t>
  </si>
  <si>
    <t>Итого по муниципальному образованию «Устьянский муниципальный район»</t>
  </si>
  <si>
    <t>"Об утверждении краткосрочного (до тех лет) плана</t>
  </si>
  <si>
    <t xml:space="preserve">реализации программы капитального ремонта </t>
  </si>
  <si>
    <t xml:space="preserve">общего имущества в многоквартирных домах, </t>
  </si>
  <si>
    <t>расположенных на территории МО "Устьянский муниципальный район"</t>
  </si>
  <si>
    <t>на 2017 год</t>
  </si>
  <si>
    <t>Глава администрации муниципального образования "Устьянский муниципальный район"                                                                                                                                А. А. Хоробров</t>
  </si>
  <si>
    <t>д. Нагорская, ул. 70 лет Октября, д.22 А</t>
  </si>
  <si>
    <t>Ремонт внутридомовой инженерной системы теплоснабжения</t>
  </si>
  <si>
    <t>Ремонт внутридомовых инженерных систем водоотведения</t>
  </si>
  <si>
    <t>д. Нагорская, ул. Новая, д. 2</t>
  </si>
  <si>
    <t>д. Нагорская, ул. 70 лет Октября, д. 8</t>
  </si>
  <si>
    <t>Ремонт фундамента</t>
  </si>
  <si>
    <t>д.Ульяновская, ул. Центральная, д. 15</t>
  </si>
  <si>
    <t>п. Октябрьский, ул. Ленина, д.44</t>
  </si>
  <si>
    <t>рубленый</t>
  </si>
  <si>
    <t>в многоквартирных домах, расположенных на территории Архангельской области на 2018 года</t>
  </si>
  <si>
    <t>п. Мирный, ул. Первомайская, д.9</t>
  </si>
  <si>
    <t>1977</t>
  </si>
  <si>
    <t>МО "Лихачевское"</t>
  </si>
  <si>
    <t>Итого по муниципальному образованию «Лихачевское»</t>
  </si>
  <si>
    <t>Ремон фундамента</t>
  </si>
  <si>
    <t>МО "Малодоры"</t>
  </si>
  <si>
    <t>2018 г.</t>
  </si>
  <si>
    <t>на 2018 год</t>
  </si>
  <si>
    <t>с. Малодоры, ул. Центральная, д.10</t>
  </si>
  <si>
    <t>д.Веригинская, д. 32</t>
  </si>
  <si>
    <t>д. Ульяновская, ул. Сосновая, д. 17</t>
  </si>
  <si>
    <t>д. Ульяновская, ул. Сосновая, д.5</t>
  </si>
  <si>
    <t>д. Ульяновская, ул. Спортивная, д. 8</t>
  </si>
  <si>
    <t>в многоквартирных домах, расположенных на территории Архангельской области на 2019 года</t>
  </si>
  <si>
    <t>на 2019 год</t>
  </si>
  <si>
    <t>д. Ульяновская, ул. Спортивная, д. 3</t>
  </si>
  <si>
    <t>2019 г.</t>
  </si>
  <si>
    <t>арбол</t>
  </si>
  <si>
    <t>п. Октябрьский, ул. Коммунальная, д.11</t>
  </si>
  <si>
    <t>п. Октябрьский, ул. Коммунальная, д. 11 А</t>
  </si>
  <si>
    <t>п.Октябрьский, ул. Ленина , д.26</t>
  </si>
  <si>
    <t>рубл.</t>
  </si>
  <si>
    <t>п. Октябрьский, ул. Коммунальная, д. 3</t>
  </si>
  <si>
    <t>п. Октябрьский, ул. Советская, д.5</t>
  </si>
  <si>
    <t>рубл</t>
  </si>
  <si>
    <t>п.Октябрьский, ул.Советская, д. 58</t>
  </si>
  <si>
    <t>2019 г</t>
  </si>
  <si>
    <t>п. Октябьский, ул. Спортивная, д. 2</t>
  </si>
  <si>
    <t>щитов</t>
  </si>
  <si>
    <t>Ремонт фасада</t>
  </si>
  <si>
    <t>2017 г.</t>
  </si>
  <si>
    <t>п. Кизема, ул. Гагарина, д. 8</t>
  </si>
  <si>
    <t>шлакоблоч.</t>
  </si>
  <si>
    <t xml:space="preserve">п. Кизема, ул. Ленина, д. 10 </t>
  </si>
  <si>
    <t>п. Кизема, ул. Ленина, д. 15</t>
  </si>
  <si>
    <t xml:space="preserve">       Итого по муниципальному образованию "Киземское"</t>
  </si>
  <si>
    <t xml:space="preserve">ПРИЛОЖЕНИЕ № 2 </t>
  </si>
  <si>
    <t xml:space="preserve">ПРИЛОЖЕНИЕ  </t>
  </si>
  <si>
    <t>Ремонт внутредомовых инженерных систем электроснабжения</t>
  </si>
  <si>
    <t>Ремонт внутредомовых инженерных систем теплоснабжения</t>
  </si>
  <si>
    <t>к Постановлению № 770 от 17.07.2017 г.</t>
  </si>
  <si>
    <t>С.А Молчановский</t>
  </si>
  <si>
    <t xml:space="preserve">Исполняющий обязанности главы администрации муниципального образования "Устьянский муниципальный район"                              </t>
  </si>
  <si>
    <t>Ремонт внутридомомых инженерных систем холодного водоснабжения</t>
  </si>
  <si>
    <t xml:space="preserve">2018 г. </t>
  </si>
  <si>
    <t>Итого по муниципальному образованию "Малодорское"</t>
  </si>
  <si>
    <t>Ремонт внутридомовых инженерных систем электроснабжения</t>
  </si>
  <si>
    <t>п. Октябрьский, ул. Заводская д.30</t>
  </si>
  <si>
    <t>арболит</t>
  </si>
  <si>
    <t>д. Бережная, ул. Полевая, д. 12</t>
  </si>
  <si>
    <t>п.Кизема, ул. Гагарина д.5</t>
  </si>
  <si>
    <t>шлакоблочные</t>
  </si>
  <si>
    <t>ремонт крыши</t>
  </si>
  <si>
    <t>к Постановлению № 156 от 20.02.2017 г.</t>
  </si>
  <si>
    <t>Ремонт внутридомомых инженерных систем горячего водоснабжения</t>
  </si>
  <si>
    <t>Всего:</t>
  </si>
  <si>
    <t>К Постановлению №  от  .04.2018 г.</t>
  </si>
  <si>
    <t>Глава  администрации муниципального образования "Устьянский муниципальный район"                                                                                            А.А. Хоробров</t>
  </si>
  <si>
    <t>в многоквартирных домах, расположенных на территории Архангельской области на 2020 года</t>
  </si>
  <si>
    <t>на 2020 год</t>
  </si>
  <si>
    <t>МО "Строевское"</t>
  </si>
  <si>
    <t>д. Кузоверская, д. 30</t>
  </si>
  <si>
    <t>деревянные</t>
  </si>
  <si>
    <t>2020 г.</t>
  </si>
  <si>
    <t>Итого по муниципальному образованию «Строевское»</t>
  </si>
  <si>
    <t>д. Сарбала, д. 2</t>
  </si>
  <si>
    <t>д.Ульяновская, ул. Юбилейная, д. 2</t>
  </si>
  <si>
    <t>д. Ульяновская, ул. Юбилейная, д. 6</t>
  </si>
  <si>
    <t xml:space="preserve">2020 г. </t>
  </si>
  <si>
    <t>д. Филинская, ул. Центральная, д. 12</t>
  </si>
  <si>
    <t>д. Ульчновская, ул. Центральная, д. 17</t>
  </si>
  <si>
    <t>Панельные</t>
  </si>
  <si>
    <t>Итого по муниципальному образованию «Ростовско - Минское»</t>
  </si>
  <si>
    <t>МО "Октябрьскоее"</t>
  </si>
  <si>
    <t>п. Октябрьский, ул. Зеленая, д. 38 "А"</t>
  </si>
  <si>
    <t>п. Октябрьский, ул. Ленина, д. 46</t>
  </si>
  <si>
    <t>кирп./шлакоблочные</t>
  </si>
  <si>
    <t xml:space="preserve">       Итого по муниципальному образованию "Октябрьское"</t>
  </si>
  <si>
    <t>п. Кизема, ул. Заводская, д. 6</t>
  </si>
  <si>
    <t>МО "Илезское"</t>
  </si>
  <si>
    <t>п. Сулонда, ул. Железнодорожная, д. 3</t>
  </si>
  <si>
    <t>Итого по муниципальному образованию «Илезское»</t>
  </si>
  <si>
    <t>на 2021 год</t>
  </si>
  <si>
    <t>в многоквартирных домах, расположенных на территории Архангельской области на 2021 года</t>
  </si>
  <si>
    <t>с.Шангалы, ул. Набережная, д. 5</t>
  </si>
  <si>
    <t>2021 г.</t>
  </si>
  <si>
    <t>кирп./шлакоблоч.</t>
  </si>
  <si>
    <t>п.Октябрьский, ул. Ленина, д. 49</t>
  </si>
  <si>
    <t>Ремонт внутридомомых инженерных систем теплоснабжения</t>
  </si>
  <si>
    <t>п. Октябрьский, ул. Ленина, д. 56 "А"</t>
  </si>
  <si>
    <t>п. Октябрьский, ул. Советская, д. 9</t>
  </si>
  <si>
    <t>п. Кизема, ул. Гагарина, д. 1</t>
  </si>
  <si>
    <t>кирп. шлакоблоч.</t>
  </si>
  <si>
    <t>в многоквартирных домах, расположенных на территории Архангельской области на 2022 года</t>
  </si>
  <si>
    <t>на 2022 год</t>
  </si>
  <si>
    <t>д. Прилуки, д. 54</t>
  </si>
  <si>
    <t>2022 г.</t>
  </si>
  <si>
    <t>п. Октябрьский, ул. Комсомольская, д. 25</t>
  </si>
  <si>
    <t>п. Октябрьский, ул. Ленина, д. 25</t>
  </si>
  <si>
    <t>п. Октябрьский, ул. Ленина, д. 31</t>
  </si>
  <si>
    <t>п.Октябрьский, ул. Физкультурников, д. 35</t>
  </si>
  <si>
    <t>п. Илеза, ул.Привокзальная, д. 1</t>
  </si>
  <si>
    <t xml:space="preserve">       Итого по муниципальному образованию "Илезское"</t>
  </si>
  <si>
    <t>МО "Березницкое"</t>
  </si>
  <si>
    <t xml:space="preserve">       Итого по муниципальному образованию "Березницкое"</t>
  </si>
  <si>
    <t>с. Березник, ул. Молодежная, д. 6</t>
  </si>
  <si>
    <t>КРАТКОСРОЧНЫЙ  ПЛАН</t>
  </si>
  <si>
    <t xml:space="preserve">ПРИЛОЖЕНИЕ № 1 </t>
  </si>
  <si>
    <t>"Об утверждении краткосрочного плана</t>
  </si>
  <si>
    <t>"Об утверждении краткосрочного  плана</t>
  </si>
  <si>
    <t>КРАТКОСРОЧНЫЙ ПЛАН</t>
  </si>
  <si>
    <t xml:space="preserve">ПРИЛОЖЕНИЕ № 3 </t>
  </si>
  <si>
    <t>К Постановлению № 1076 от 18 .09.2018 г.</t>
  </si>
  <si>
    <t>Глава администрации муниципального образования "Устьянский муниципальный район"                                                                                                                              А.А. Хоробров</t>
  </si>
  <si>
    <t>Глава администрации муниципального образования "Устьянский муниципальный район"                                                                                                                            А.А.Хоробров</t>
  </si>
  <si>
    <t>К Постановлению №1076 от 18 .09.2018 г.</t>
  </si>
  <si>
    <t>Глава администрации муниципального образования "Устьянский муниципальный район"                                                                                                                               А.А. Хоробров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</si>
</sst>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b/>
      <sz val="11"/>
      <color indexed="55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7DEE8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9900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5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6" fillId="3" borderId="19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vertical="top" wrapText="1"/>
    </xf>
    <xf numFmtId="4" fontId="6" fillId="3" borderId="24" xfId="0" applyNumberFormat="1" applyFont="1" applyFill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20" xfId="0" applyFont="1" applyFill="1" applyBorder="1"/>
    <xf numFmtId="4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1" fillId="0" borderId="14" xfId="0" applyNumberFormat="1" applyFont="1" applyBorder="1" applyAlignment="1">
      <alignment horizontal="right" wrapText="1"/>
    </xf>
    <xf numFmtId="164" fontId="6" fillId="0" borderId="14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4" fontId="6" fillId="0" borderId="19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top" wrapText="1"/>
    </xf>
    <xf numFmtId="0" fontId="1" fillId="2" borderId="30" xfId="0" applyFont="1" applyFill="1" applyBorder="1"/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33" xfId="0" applyFont="1" applyBorder="1" applyAlignment="1">
      <alignment vertical="center" wrapText="1"/>
    </xf>
    <xf numFmtId="164" fontId="6" fillId="0" borderId="33" xfId="0" applyNumberFormat="1" applyFont="1" applyBorder="1" applyAlignment="1">
      <alignment vertical="center" wrapText="1"/>
    </xf>
    <xf numFmtId="0" fontId="6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vertical="top" wrapText="1"/>
    </xf>
    <xf numFmtId="4" fontId="6" fillId="3" borderId="14" xfId="0" applyNumberFormat="1" applyFont="1" applyFill="1" applyBorder="1" applyAlignment="1">
      <alignment vertical="top" wrapText="1"/>
    </xf>
    <xf numFmtId="0" fontId="1" fillId="2" borderId="8" xfId="0" applyFont="1" applyFill="1" applyBorder="1"/>
    <xf numFmtId="4" fontId="7" fillId="0" borderId="0" xfId="0" applyNumberFormat="1" applyFont="1" applyAlignment="1">
      <alignment wrapText="1"/>
    </xf>
    <xf numFmtId="4" fontId="7" fillId="0" borderId="0" xfId="0" applyNumberFormat="1" applyFont="1" applyBorder="1" applyAlignment="1">
      <alignment wrapText="1"/>
    </xf>
    <xf numFmtId="0" fontId="8" fillId="0" borderId="0" xfId="0" applyFont="1"/>
    <xf numFmtId="0" fontId="1" fillId="0" borderId="28" xfId="0" applyFont="1" applyBorder="1" applyAlignment="1">
      <alignment vertical="center" wrapText="1"/>
    </xf>
    <xf numFmtId="0" fontId="1" fillId="0" borderId="33" xfId="0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4" fontId="7" fillId="0" borderId="0" xfId="0" applyNumberFormat="1" applyFont="1"/>
    <xf numFmtId="0" fontId="6" fillId="3" borderId="25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vertical="top" wrapText="1"/>
    </xf>
    <xf numFmtId="4" fontId="6" fillId="3" borderId="25" xfId="0" applyNumberFormat="1" applyFont="1" applyFill="1" applyBorder="1" applyAlignment="1">
      <alignment vertical="top" wrapText="1"/>
    </xf>
    <xf numFmtId="0" fontId="6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vertical="top" wrapText="1"/>
    </xf>
    <xf numFmtId="0" fontId="1" fillId="4" borderId="38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vertical="top" wrapText="1"/>
    </xf>
    <xf numFmtId="0" fontId="3" fillId="0" borderId="0" xfId="0" applyFont="1" applyAlignment="1"/>
    <xf numFmtId="4" fontId="0" fillId="5" borderId="0" xfId="0" applyNumberFormat="1" applyFill="1"/>
    <xf numFmtId="0" fontId="0" fillId="0" borderId="40" xfId="0" applyBorder="1" applyAlignment="1">
      <alignment wrapText="1"/>
    </xf>
    <xf numFmtId="0" fontId="6" fillId="3" borderId="38" xfId="0" applyFont="1" applyFill="1" applyBorder="1" applyAlignment="1">
      <alignment vertical="top" wrapText="1"/>
    </xf>
    <xf numFmtId="4" fontId="6" fillId="3" borderId="38" xfId="0" applyNumberFormat="1" applyFont="1" applyFill="1" applyBorder="1" applyAlignment="1">
      <alignment vertical="top" wrapText="1"/>
    </xf>
    <xf numFmtId="0" fontId="10" fillId="3" borderId="38" xfId="0" applyFont="1" applyFill="1" applyBorder="1" applyAlignment="1">
      <alignment vertical="top" wrapText="1"/>
    </xf>
    <xf numFmtId="4" fontId="10" fillId="3" borderId="38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164" fontId="6" fillId="0" borderId="19" xfId="0" applyNumberFormat="1" applyFont="1" applyBorder="1" applyAlignment="1">
      <alignment vertical="center" wrapText="1"/>
    </xf>
    <xf numFmtId="4" fontId="6" fillId="3" borderId="37" xfId="0" applyNumberFormat="1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textRotation="90" wrapText="1"/>
    </xf>
    <xf numFmtId="0" fontId="6" fillId="0" borderId="6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left" textRotation="90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2" borderId="10" xfId="0" applyFont="1" applyFill="1" applyBorder="1" applyAlignment="1"/>
    <xf numFmtId="0" fontId="6" fillId="2" borderId="9" xfId="0" applyFont="1" applyFill="1" applyBorder="1" applyAlignment="1"/>
    <xf numFmtId="0" fontId="6" fillId="2" borderId="9" xfId="0" applyFont="1" applyFill="1" applyBorder="1"/>
    <xf numFmtId="0" fontId="6" fillId="2" borderId="11" xfId="0" applyFont="1" applyFill="1" applyBorder="1"/>
    <xf numFmtId="0" fontId="6" fillId="2" borderId="8" xfId="0" applyFont="1" applyFill="1" applyBorder="1"/>
    <xf numFmtId="164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6" borderId="38" xfId="0" applyFont="1" applyFill="1" applyBorder="1" applyAlignment="1">
      <alignment vertical="top" wrapText="1"/>
    </xf>
    <xf numFmtId="0" fontId="6" fillId="6" borderId="38" xfId="0" applyFont="1" applyFill="1" applyBorder="1" applyAlignment="1">
      <alignment horizontal="center" vertical="top" wrapText="1"/>
    </xf>
    <xf numFmtId="0" fontId="6" fillId="6" borderId="39" xfId="0" applyFont="1" applyFill="1" applyBorder="1" applyAlignment="1">
      <alignment vertical="top" wrapText="1"/>
    </xf>
    <xf numFmtId="0" fontId="6" fillId="2" borderId="29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/>
    <xf numFmtId="0" fontId="6" fillId="2" borderId="20" xfId="0" applyFont="1" applyFill="1" applyBorder="1"/>
    <xf numFmtId="0" fontId="6" fillId="2" borderId="30" xfId="0" applyFont="1" applyFill="1" applyBorder="1"/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3" borderId="41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vertical="top" wrapText="1"/>
    </xf>
    <xf numFmtId="0" fontId="6" fillId="4" borderId="38" xfId="0" applyFont="1" applyFill="1" applyBorder="1" applyAlignment="1">
      <alignment horizontal="center" vertical="top" wrapText="1"/>
    </xf>
    <xf numFmtId="0" fontId="6" fillId="4" borderId="39" xfId="0" applyFont="1" applyFill="1" applyBorder="1" applyAlignment="1">
      <alignment vertical="top" wrapText="1"/>
    </xf>
    <xf numFmtId="0" fontId="10" fillId="6" borderId="38" xfId="0" applyFont="1" applyFill="1" applyBorder="1" applyAlignment="1">
      <alignment vertical="top" wrapText="1"/>
    </xf>
    <xf numFmtId="0" fontId="10" fillId="6" borderId="38" xfId="0" applyFont="1" applyFill="1" applyBorder="1" applyAlignment="1">
      <alignment horizontal="center" vertical="top" wrapText="1"/>
    </xf>
    <xf numFmtId="0" fontId="10" fillId="6" borderId="39" xfId="0" applyFont="1" applyFill="1" applyBorder="1" applyAlignment="1">
      <alignment vertical="top" wrapText="1"/>
    </xf>
    <xf numFmtId="0" fontId="6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6" borderId="42" xfId="0" applyFont="1" applyFill="1" applyBorder="1" applyAlignment="1">
      <alignment vertical="top" wrapText="1"/>
    </xf>
    <xf numFmtId="0" fontId="11" fillId="0" borderId="14" xfId="0" applyFont="1" applyBorder="1" applyAlignment="1">
      <alignment horizontal="lef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6" fillId="3" borderId="24" xfId="0" applyFont="1" applyFill="1" applyBorder="1" applyAlignment="1">
      <alignment vertical="top" wrapText="1"/>
    </xf>
    <xf numFmtId="4" fontId="1" fillId="0" borderId="19" xfId="0" applyNumberFormat="1" applyFont="1" applyBorder="1" applyAlignment="1">
      <alignment vertical="center" wrapText="1"/>
    </xf>
    <xf numFmtId="164" fontId="6" fillId="0" borderId="35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6" fillId="3" borderId="24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6" borderId="38" xfId="0" applyFont="1" applyFill="1" applyBorder="1" applyAlignment="1">
      <alignment vertical="top" wrapText="1"/>
    </xf>
    <xf numFmtId="0" fontId="5" fillId="6" borderId="38" xfId="0" applyFont="1" applyFill="1" applyBorder="1" applyAlignment="1">
      <alignment horizontal="center" vertical="top" wrapText="1"/>
    </xf>
    <xf numFmtId="0" fontId="5" fillId="6" borderId="39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textRotation="90" wrapText="1"/>
    </xf>
    <xf numFmtId="0" fontId="10" fillId="3" borderId="38" xfId="0" applyFont="1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vertical="top" wrapText="1"/>
    </xf>
    <xf numFmtId="4" fontId="6" fillId="3" borderId="54" xfId="0" applyNumberFormat="1" applyFont="1" applyFill="1" applyBorder="1" applyAlignment="1">
      <alignment vertical="top" wrapText="1"/>
    </xf>
    <xf numFmtId="0" fontId="6" fillId="6" borderId="54" xfId="0" applyFont="1" applyFill="1" applyBorder="1" applyAlignment="1">
      <alignment vertical="top" wrapText="1"/>
    </xf>
    <xf numFmtId="0" fontId="6" fillId="6" borderId="54" xfId="0" applyFont="1" applyFill="1" applyBorder="1" applyAlignment="1">
      <alignment horizontal="center" vertical="top" wrapText="1"/>
    </xf>
    <xf numFmtId="0" fontId="6" fillId="6" borderId="55" xfId="0" applyFont="1" applyFill="1" applyBorder="1" applyAlignment="1">
      <alignment vertical="top" wrapText="1"/>
    </xf>
    <xf numFmtId="4" fontId="5" fillId="7" borderId="14" xfId="0" applyNumberFormat="1" applyFont="1" applyFill="1" applyBorder="1" applyAlignment="1">
      <alignment vertical="top" wrapText="1"/>
    </xf>
    <xf numFmtId="0" fontId="5" fillId="8" borderId="14" xfId="0" applyFont="1" applyFill="1" applyBorder="1" applyAlignment="1">
      <alignment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7" borderId="51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vertical="top" wrapText="1"/>
    </xf>
    <xf numFmtId="0" fontId="5" fillId="8" borderId="21" xfId="0" applyFont="1" applyFill="1" applyBorder="1" applyAlignment="1">
      <alignment vertical="top" wrapText="1"/>
    </xf>
    <xf numFmtId="4" fontId="1" fillId="0" borderId="28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 horizontal="right" vertical="center" wrapText="1"/>
    </xf>
    <xf numFmtId="0" fontId="6" fillId="2" borderId="50" xfId="0" applyFont="1" applyFill="1" applyBorder="1" applyAlignment="1"/>
    <xf numFmtId="0" fontId="6" fillId="2" borderId="50" xfId="0" applyFont="1" applyFill="1" applyBorder="1"/>
    <xf numFmtId="0" fontId="6" fillId="2" borderId="50" xfId="0" applyFont="1" applyFill="1" applyBorder="1" applyAlignment="1">
      <alignment vertical="center"/>
    </xf>
    <xf numFmtId="0" fontId="10" fillId="6" borderId="42" xfId="0" applyFont="1" applyFill="1" applyBorder="1" applyAlignment="1">
      <alignment horizontal="right" vertical="center" wrapText="1"/>
    </xf>
    <xf numFmtId="0" fontId="10" fillId="6" borderId="38" xfId="0" applyFont="1" applyFill="1" applyBorder="1" applyAlignment="1">
      <alignment horizontal="right" vertical="center" wrapText="1"/>
    </xf>
    <xf numFmtId="164" fontId="10" fillId="6" borderId="38" xfId="0" applyNumberFormat="1" applyFont="1" applyFill="1" applyBorder="1" applyAlignment="1">
      <alignment horizontal="right" vertical="center" wrapText="1"/>
    </xf>
    <xf numFmtId="0" fontId="10" fillId="6" borderId="38" xfId="0" applyFont="1" applyFill="1" applyBorder="1" applyAlignment="1">
      <alignment vertical="center" wrapText="1"/>
    </xf>
    <xf numFmtId="164" fontId="10" fillId="6" borderId="38" xfId="0" applyNumberFormat="1" applyFont="1" applyFill="1" applyBorder="1" applyAlignment="1">
      <alignment vertical="center" wrapText="1"/>
    </xf>
    <xf numFmtId="0" fontId="10" fillId="6" borderId="39" xfId="0" applyFont="1" applyFill="1" applyBorder="1" applyAlignment="1">
      <alignment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right" vertical="center" wrapText="1"/>
    </xf>
    <xf numFmtId="0" fontId="6" fillId="3" borderId="38" xfId="0" applyFont="1" applyFill="1" applyBorder="1" applyAlignment="1">
      <alignment horizontal="center" vertical="top" wrapText="1"/>
    </xf>
    <xf numFmtId="0" fontId="5" fillId="7" borderId="5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2" borderId="52" xfId="0" applyFont="1" applyFill="1" applyBorder="1" applyAlignment="1"/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164" fontId="12" fillId="0" borderId="14" xfId="0" applyNumberFormat="1" applyFont="1" applyBorder="1" applyAlignment="1">
      <alignment horizontal="right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1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top" wrapText="1"/>
    </xf>
    <xf numFmtId="0" fontId="1" fillId="3" borderId="38" xfId="0" applyFont="1" applyFill="1" applyBorder="1" applyAlignment="1">
      <alignment vertical="top" wrapText="1"/>
    </xf>
    <xf numFmtId="4" fontId="1" fillId="3" borderId="42" xfId="0" applyNumberFormat="1" applyFont="1" applyFill="1" applyBorder="1" applyAlignment="1">
      <alignment vertical="top" wrapText="1"/>
    </xf>
    <xf numFmtId="0" fontId="1" fillId="6" borderId="38" xfId="0" applyFont="1" applyFill="1" applyBorder="1" applyAlignment="1">
      <alignment vertical="top" wrapText="1"/>
    </xf>
    <xf numFmtId="0" fontId="1" fillId="6" borderId="38" xfId="0" applyFont="1" applyFill="1" applyBorder="1" applyAlignment="1">
      <alignment horizontal="center" vertical="top" wrapText="1"/>
    </xf>
    <xf numFmtId="0" fontId="1" fillId="6" borderId="39" xfId="0" applyFont="1" applyFill="1" applyBorder="1" applyAlignment="1">
      <alignment vertical="top" wrapText="1"/>
    </xf>
    <xf numFmtId="0" fontId="1" fillId="2" borderId="29" xfId="0" applyFont="1" applyFill="1" applyBorder="1" applyAlignment="1"/>
    <xf numFmtId="0" fontId="1" fillId="0" borderId="23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" fillId="0" borderId="49" xfId="0" applyFont="1" applyBorder="1" applyAlignment="1">
      <alignment horizontal="right" vertical="center" wrapText="1"/>
    </xf>
    <xf numFmtId="164" fontId="1" fillId="0" borderId="33" xfId="0" applyNumberFormat="1" applyFont="1" applyBorder="1" applyAlignment="1">
      <alignment horizontal="right" vertical="center" wrapText="1"/>
    </xf>
    <xf numFmtId="164" fontId="1" fillId="0" borderId="33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vertical="center" wrapText="1"/>
    </xf>
    <xf numFmtId="0" fontId="1" fillId="0" borderId="52" xfId="0" applyFont="1" applyBorder="1" applyAlignment="1">
      <alignment horizontal="right" vertical="center" wrapText="1"/>
    </xf>
    <xf numFmtId="0" fontId="1" fillId="0" borderId="50" xfId="0" applyFont="1" applyBorder="1" applyAlignment="1">
      <alignment horizontal="right" vertical="center" wrapText="1"/>
    </xf>
    <xf numFmtId="0" fontId="1" fillId="0" borderId="51" xfId="0" applyFont="1" applyBorder="1" applyAlignment="1">
      <alignment horizontal="right" vertical="center" wrapText="1"/>
    </xf>
    <xf numFmtId="0" fontId="1" fillId="0" borderId="34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164" fontId="1" fillId="0" borderId="50" xfId="0" applyNumberFormat="1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164" fontId="1" fillId="0" borderId="3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5" fillId="3" borderId="54" xfId="0" applyFont="1" applyFill="1" applyBorder="1" applyAlignment="1">
      <alignment horizontal="center" vertical="top" wrapText="1"/>
    </xf>
    <xf numFmtId="0" fontId="5" fillId="3" borderId="54" xfId="0" applyFont="1" applyFill="1" applyBorder="1" applyAlignment="1">
      <alignment vertical="top" wrapText="1"/>
    </xf>
    <xf numFmtId="4" fontId="5" fillId="3" borderId="54" xfId="0" applyNumberFormat="1" applyFont="1" applyFill="1" applyBorder="1" applyAlignment="1">
      <alignment vertical="top" wrapText="1"/>
    </xf>
    <xf numFmtId="0" fontId="5" fillId="6" borderId="54" xfId="0" applyFont="1" applyFill="1" applyBorder="1" applyAlignment="1">
      <alignment vertical="top" wrapText="1"/>
    </xf>
    <xf numFmtId="0" fontId="5" fillId="6" borderId="54" xfId="0" applyFont="1" applyFill="1" applyBorder="1" applyAlignment="1">
      <alignment horizontal="center" vertical="top" wrapText="1"/>
    </xf>
    <xf numFmtId="0" fontId="5" fillId="6" borderId="55" xfId="0" applyFont="1" applyFill="1" applyBorder="1" applyAlignment="1">
      <alignment vertical="top" wrapText="1"/>
    </xf>
    <xf numFmtId="0" fontId="5" fillId="7" borderId="44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vertical="center" wrapText="1"/>
    </xf>
    <xf numFmtId="4" fontId="5" fillId="7" borderId="15" xfId="0" applyNumberFormat="1" applyFont="1" applyFill="1" applyBorder="1" applyAlignment="1">
      <alignment vertical="center" wrapText="1"/>
    </xf>
    <xf numFmtId="0" fontId="5" fillId="8" borderId="51" xfId="0" applyFont="1" applyFill="1" applyBorder="1" applyAlignment="1">
      <alignment vertical="top" wrapText="1"/>
    </xf>
    <xf numFmtId="0" fontId="5" fillId="8" borderId="15" xfId="0" applyFont="1" applyFill="1" applyBorder="1" applyAlignment="1">
      <alignment vertical="top" wrapText="1"/>
    </xf>
    <xf numFmtId="4" fontId="5" fillId="8" borderId="15" xfId="0" applyNumberFormat="1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vertical="center" wrapText="1"/>
    </xf>
    <xf numFmtId="4" fontId="5" fillId="8" borderId="15" xfId="0" applyNumberFormat="1" applyFont="1" applyFill="1" applyBorder="1" applyAlignment="1">
      <alignment vertical="center" wrapText="1"/>
    </xf>
    <xf numFmtId="0" fontId="5" fillId="8" borderId="16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vertical="top" wrapText="1"/>
    </xf>
    <xf numFmtId="0" fontId="5" fillId="8" borderId="0" xfId="0" applyFont="1" applyFill="1" applyBorder="1" applyAlignment="1">
      <alignment vertical="top" wrapText="1"/>
    </xf>
    <xf numFmtId="0" fontId="5" fillId="8" borderId="0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top" wrapText="1"/>
    </xf>
    <xf numFmtId="0" fontId="5" fillId="7" borderId="28" xfId="0" applyFont="1" applyFill="1" applyBorder="1" applyAlignment="1">
      <alignment vertical="center" wrapText="1"/>
    </xf>
    <xf numFmtId="4" fontId="5" fillId="7" borderId="14" xfId="0" applyNumberFormat="1" applyFont="1" applyFill="1" applyBorder="1" applyAlignment="1">
      <alignment vertical="center" wrapText="1"/>
    </xf>
    <xf numFmtId="0" fontId="5" fillId="8" borderId="35" xfId="0" applyFont="1" applyFill="1" applyBorder="1" applyAlignment="1">
      <alignment vertical="top" wrapText="1"/>
    </xf>
    <xf numFmtId="4" fontId="5" fillId="8" borderId="14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vertical="center" wrapText="1"/>
    </xf>
    <xf numFmtId="4" fontId="5" fillId="8" borderId="14" xfId="0" applyNumberFormat="1" applyFont="1" applyFill="1" applyBorder="1" applyAlignment="1">
      <alignment vertical="center" wrapText="1"/>
    </xf>
    <xf numFmtId="0" fontId="5" fillId="8" borderId="21" xfId="0" applyFont="1" applyFill="1" applyBorder="1" applyAlignment="1">
      <alignment vertical="center" wrapText="1"/>
    </xf>
    <xf numFmtId="0" fontId="5" fillId="8" borderId="31" xfId="0" applyFont="1" applyFill="1" applyBorder="1" applyAlignment="1">
      <alignment vertical="top" wrapText="1"/>
    </xf>
    <xf numFmtId="0" fontId="5" fillId="7" borderId="23" xfId="0" applyFont="1" applyFill="1" applyBorder="1" applyAlignment="1">
      <alignment horizontal="center" vertical="top" wrapText="1"/>
    </xf>
    <xf numFmtId="0" fontId="5" fillId="7" borderId="19" xfId="0" applyFont="1" applyFill="1" applyBorder="1" applyAlignment="1">
      <alignment horizontal="center" vertical="top" wrapText="1"/>
    </xf>
    <xf numFmtId="0" fontId="18" fillId="7" borderId="19" xfId="0" applyFont="1" applyFill="1" applyBorder="1" applyAlignment="1">
      <alignment horizontal="center" vertical="top" wrapText="1"/>
    </xf>
    <xf numFmtId="0" fontId="5" fillId="7" borderId="22" xfId="0" applyFont="1" applyFill="1" applyBorder="1" applyAlignment="1">
      <alignment vertical="top" wrapText="1"/>
    </xf>
    <xf numFmtId="0" fontId="5" fillId="8" borderId="46" xfId="0" applyFont="1" applyFill="1" applyBorder="1" applyAlignment="1">
      <alignment vertical="top" wrapText="1"/>
    </xf>
    <xf numFmtId="0" fontId="5" fillId="8" borderId="19" xfId="0" applyFont="1" applyFill="1" applyBorder="1" applyAlignment="1">
      <alignment vertical="top" wrapText="1"/>
    </xf>
    <xf numFmtId="4" fontId="5" fillId="8" borderId="19" xfId="0" applyNumberFormat="1" applyFont="1" applyFill="1" applyBorder="1" applyAlignment="1">
      <alignment horizontal="center" vertical="top" wrapText="1"/>
    </xf>
    <xf numFmtId="4" fontId="5" fillId="8" borderId="19" xfId="0" applyNumberFormat="1" applyFont="1" applyFill="1" applyBorder="1" applyAlignment="1">
      <alignment vertical="top" wrapText="1"/>
    </xf>
    <xf numFmtId="0" fontId="5" fillId="8" borderId="27" xfId="0" applyFont="1" applyFill="1" applyBorder="1" applyAlignment="1">
      <alignment vertical="top" wrapText="1"/>
    </xf>
    <xf numFmtId="0" fontId="5" fillId="7" borderId="17" xfId="0" applyFont="1" applyFill="1" applyBorder="1" applyAlignment="1">
      <alignment horizontal="center" vertical="top" wrapText="1"/>
    </xf>
    <xf numFmtId="0" fontId="5" fillId="7" borderId="18" xfId="0" applyFont="1" applyFill="1" applyBorder="1" applyAlignment="1">
      <alignment horizontal="center" vertical="top" wrapText="1"/>
    </xf>
    <xf numFmtId="0" fontId="5" fillId="7" borderId="46" xfId="0" applyFont="1" applyFill="1" applyBorder="1" applyAlignment="1">
      <alignment vertical="top" wrapText="1"/>
    </xf>
    <xf numFmtId="4" fontId="5" fillId="7" borderId="18" xfId="0" applyNumberFormat="1" applyFont="1" applyFill="1" applyBorder="1" applyAlignment="1">
      <alignment vertical="top" wrapText="1"/>
    </xf>
    <xf numFmtId="0" fontId="5" fillId="8" borderId="22" xfId="0" applyFont="1" applyFill="1" applyBorder="1" applyAlignment="1">
      <alignment vertical="top" wrapText="1"/>
    </xf>
    <xf numFmtId="0" fontId="5" fillId="8" borderId="18" xfId="0" applyFont="1" applyFill="1" applyBorder="1" applyAlignment="1">
      <alignment vertical="top" wrapText="1"/>
    </xf>
    <xf numFmtId="0" fontId="5" fillId="8" borderId="18" xfId="0" applyFont="1" applyFill="1" applyBorder="1" applyAlignment="1">
      <alignment horizontal="center" vertical="top" wrapText="1"/>
    </xf>
    <xf numFmtId="0" fontId="5" fillId="8" borderId="32" xfId="0" applyFont="1" applyFill="1" applyBorder="1" applyAlignment="1">
      <alignment vertical="top" wrapText="1"/>
    </xf>
    <xf numFmtId="4" fontId="5" fillId="3" borderId="38" xfId="0" applyNumberFormat="1" applyFont="1" applyFill="1" applyBorder="1" applyAlignment="1">
      <alignment vertical="top" wrapText="1"/>
    </xf>
    <xf numFmtId="4" fontId="5" fillId="3" borderId="48" xfId="0" applyNumberFormat="1" applyFont="1" applyFill="1" applyBorder="1" applyAlignment="1">
      <alignment vertical="top" wrapText="1"/>
    </xf>
    <xf numFmtId="0" fontId="1" fillId="4" borderId="37" xfId="0" applyFont="1" applyFill="1" applyBorder="1" applyAlignment="1">
      <alignment horizontal="center" vertical="center" wrapText="1"/>
    </xf>
    <xf numFmtId="4" fontId="1" fillId="4" borderId="38" xfId="0" applyNumberFormat="1" applyFont="1" applyFill="1" applyBorder="1" applyAlignment="1">
      <alignment horizontal="center" vertical="center" wrapText="1"/>
    </xf>
    <xf numFmtId="4" fontId="1" fillId="4" borderId="3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1" fillId="3" borderId="48" xfId="0" applyFont="1" applyFill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5" fillId="3" borderId="38" xfId="0" applyFont="1" applyFill="1" applyBorder="1" applyAlignment="1">
      <alignment horizontal="center" vertical="top" wrapText="1"/>
    </xf>
    <xf numFmtId="0" fontId="1" fillId="3" borderId="38" xfId="0" applyFont="1" applyFill="1" applyBorder="1" applyAlignment="1">
      <alignment horizontal="center" vertical="top" wrapText="1"/>
    </xf>
    <xf numFmtId="4" fontId="1" fillId="3" borderId="38" xfId="0" applyNumberFormat="1" applyFont="1" applyFill="1" applyBorder="1" applyAlignment="1">
      <alignment vertical="top" wrapText="1"/>
    </xf>
    <xf numFmtId="0" fontId="5" fillId="7" borderId="19" xfId="0" applyFont="1" applyFill="1" applyBorder="1" applyAlignment="1">
      <alignment vertical="top" wrapText="1"/>
    </xf>
    <xf numFmtId="0" fontId="5" fillId="8" borderId="19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center" vertical="center" wrapText="1"/>
    </xf>
    <xf numFmtId="4" fontId="1" fillId="4" borderId="54" xfId="0" applyNumberFormat="1" applyFont="1" applyFill="1" applyBorder="1" applyAlignment="1">
      <alignment horizontal="center" vertical="center" wrapText="1"/>
    </xf>
    <xf numFmtId="4" fontId="1" fillId="4" borderId="54" xfId="0" applyNumberFormat="1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vertical="top" wrapText="1"/>
    </xf>
    <xf numFmtId="0" fontId="1" fillId="4" borderId="54" xfId="0" applyFont="1" applyFill="1" applyBorder="1" applyAlignment="1">
      <alignment horizontal="center" vertical="top" wrapText="1"/>
    </xf>
    <xf numFmtId="0" fontId="1" fillId="4" borderId="55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5" fillId="7" borderId="14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4" fontId="5" fillId="7" borderId="19" xfId="0" applyNumberFormat="1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4" fontId="5" fillId="3" borderId="38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4" fontId="1" fillId="3" borderId="42" xfId="0" applyNumberFormat="1" applyFont="1" applyFill="1" applyBorder="1" applyAlignment="1">
      <alignment horizontal="center" vertical="top" wrapText="1"/>
    </xf>
    <xf numFmtId="0" fontId="1" fillId="6" borderId="39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64" fontId="16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164" fontId="16" fillId="0" borderId="0" xfId="0" applyNumberFormat="1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vertical="center" wrapText="1"/>
    </xf>
    <xf numFmtId="164" fontId="16" fillId="0" borderId="19" xfId="0" applyNumberFormat="1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8" fillId="3" borderId="38" xfId="0" applyFont="1" applyFill="1" applyBorder="1" applyAlignment="1">
      <alignment horizontal="center" vertical="top" wrapText="1"/>
    </xf>
    <xf numFmtId="0" fontId="18" fillId="3" borderId="38" xfId="0" applyFont="1" applyFill="1" applyBorder="1" applyAlignment="1">
      <alignment vertical="top" wrapText="1"/>
    </xf>
    <xf numFmtId="4" fontId="18" fillId="3" borderId="38" xfId="0" applyNumberFormat="1" applyFont="1" applyFill="1" applyBorder="1" applyAlignment="1">
      <alignment vertical="top" wrapText="1"/>
    </xf>
    <xf numFmtId="0" fontId="18" fillId="6" borderId="38" xfId="0" applyFont="1" applyFill="1" applyBorder="1" applyAlignment="1">
      <alignment vertical="top" wrapText="1"/>
    </xf>
    <xf numFmtId="0" fontId="18" fillId="6" borderId="38" xfId="0" applyFont="1" applyFill="1" applyBorder="1" applyAlignment="1">
      <alignment horizontal="center" vertical="top" wrapText="1"/>
    </xf>
    <xf numFmtId="0" fontId="18" fillId="6" borderId="39" xfId="0" applyFont="1" applyFill="1" applyBorder="1" applyAlignment="1">
      <alignment vertical="top" wrapText="1"/>
    </xf>
    <xf numFmtId="0" fontId="18" fillId="7" borderId="13" xfId="0" applyFont="1" applyFill="1" applyBorder="1" applyAlignment="1">
      <alignment horizontal="center" vertical="center" wrapText="1"/>
    </xf>
    <xf numFmtId="4" fontId="18" fillId="7" borderId="14" xfId="0" applyNumberFormat="1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4" fontId="18" fillId="8" borderId="14" xfId="0" applyNumberFormat="1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top" wrapText="1"/>
    </xf>
    <xf numFmtId="0" fontId="18" fillId="7" borderId="19" xfId="0" applyFont="1" applyFill="1" applyBorder="1" applyAlignment="1">
      <alignment vertical="top" wrapText="1"/>
    </xf>
    <xf numFmtId="4" fontId="18" fillId="7" borderId="19" xfId="0" applyNumberFormat="1" applyFont="1" applyFill="1" applyBorder="1" applyAlignment="1">
      <alignment vertical="top" wrapText="1"/>
    </xf>
    <xf numFmtId="0" fontId="18" fillId="8" borderId="19" xfId="0" applyFont="1" applyFill="1" applyBorder="1" applyAlignment="1">
      <alignment vertical="top" wrapText="1"/>
    </xf>
    <xf numFmtId="0" fontId="18" fillId="8" borderId="19" xfId="0" applyFont="1" applyFill="1" applyBorder="1" applyAlignment="1">
      <alignment horizontal="center" vertical="top" wrapText="1"/>
    </xf>
    <xf numFmtId="0" fontId="18" fillId="8" borderId="27" xfId="0" applyFont="1" applyFill="1" applyBorder="1" applyAlignment="1">
      <alignment vertical="top" wrapText="1"/>
    </xf>
    <xf numFmtId="0" fontId="16" fillId="4" borderId="54" xfId="0" applyFont="1" applyFill="1" applyBorder="1" applyAlignment="1">
      <alignment horizontal="center" vertical="center" wrapText="1"/>
    </xf>
    <xf numFmtId="4" fontId="16" fillId="4" borderId="54" xfId="0" applyNumberFormat="1" applyFont="1" applyFill="1" applyBorder="1" applyAlignment="1">
      <alignment horizontal="center" vertical="center" wrapText="1"/>
    </xf>
    <xf numFmtId="4" fontId="16" fillId="4" borderId="54" xfId="0" applyNumberFormat="1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vertical="top" wrapText="1"/>
    </xf>
    <xf numFmtId="0" fontId="16" fillId="4" borderId="54" xfId="0" applyFont="1" applyFill="1" applyBorder="1" applyAlignment="1">
      <alignment horizontal="center" vertical="top" wrapText="1"/>
    </xf>
    <xf numFmtId="0" fontId="16" fillId="4" borderId="55" xfId="0" applyFont="1" applyFill="1" applyBorder="1" applyAlignment="1">
      <alignment vertical="top" wrapText="1"/>
    </xf>
    <xf numFmtId="4" fontId="5" fillId="3" borderId="38" xfId="0" applyNumberFormat="1" applyFont="1" applyFill="1" applyBorder="1" applyAlignment="1">
      <alignment horizontal="center" vertical="center" wrapText="1"/>
    </xf>
    <xf numFmtId="4" fontId="5" fillId="7" borderId="19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center" wrapText="1"/>
    </xf>
    <xf numFmtId="0" fontId="6" fillId="3" borderId="23" xfId="0" applyFont="1" applyFill="1" applyBorder="1" applyAlignment="1">
      <alignment horizontal="center" vertical="top" wrapText="1"/>
    </xf>
    <xf numFmtId="0" fontId="6" fillId="3" borderId="36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56" xfId="0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center" vertical="top" wrapText="1"/>
    </xf>
    <xf numFmtId="0" fontId="1" fillId="3" borderId="48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0" fontId="5" fillId="3" borderId="47" xfId="0" applyFont="1" applyFill="1" applyBorder="1" applyAlignment="1">
      <alignment horizontal="left" vertical="top" wrapText="1"/>
    </xf>
    <xf numFmtId="0" fontId="5" fillId="3" borderId="48" xfId="0" applyFont="1" applyFill="1" applyBorder="1" applyAlignment="1">
      <alignment horizontal="left" vertical="top" wrapText="1"/>
    </xf>
    <xf numFmtId="0" fontId="5" fillId="3" borderId="42" xfId="0" applyFont="1" applyFill="1" applyBorder="1" applyAlignment="1">
      <alignment horizontal="left" vertical="top" wrapText="1"/>
    </xf>
    <xf numFmtId="0" fontId="5" fillId="9" borderId="52" xfId="0" applyFont="1" applyFill="1" applyBorder="1" applyAlignment="1">
      <alignment horizontal="left" vertical="top" wrapText="1"/>
    </xf>
    <xf numFmtId="0" fontId="5" fillId="9" borderId="50" xfId="0" applyFont="1" applyFill="1" applyBorder="1" applyAlignment="1">
      <alignment horizontal="left" vertical="top" wrapText="1"/>
    </xf>
    <xf numFmtId="0" fontId="5" fillId="9" borderId="30" xfId="0" applyFont="1" applyFill="1" applyBorder="1" applyAlignment="1">
      <alignment horizontal="left" vertical="top" wrapText="1"/>
    </xf>
    <xf numFmtId="0" fontId="17" fillId="0" borderId="19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top" wrapText="1"/>
    </xf>
    <xf numFmtId="164" fontId="6" fillId="0" borderId="51" xfId="0" applyNumberFormat="1" applyFont="1" applyBorder="1" applyAlignment="1">
      <alignment horizontal="right" vertical="center" wrapText="1"/>
    </xf>
    <xf numFmtId="164" fontId="6" fillId="0" borderId="35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7" borderId="52" xfId="0" applyFont="1" applyFill="1" applyBorder="1" applyAlignment="1">
      <alignment horizontal="center" vertical="top" wrapText="1"/>
    </xf>
    <xf numFmtId="0" fontId="5" fillId="7" borderId="5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right" vertical="center" wrapText="1"/>
    </xf>
    <xf numFmtId="0" fontId="10" fillId="3" borderId="37" xfId="0" applyFont="1" applyFill="1" applyBorder="1" applyAlignment="1">
      <alignment horizontal="center" vertical="top" wrapText="1"/>
    </xf>
    <xf numFmtId="0" fontId="6" fillId="3" borderId="37" xfId="0" applyFont="1" applyFill="1" applyBorder="1" applyAlignment="1">
      <alignment horizontal="center" vertical="top" wrapText="1"/>
    </xf>
    <xf numFmtId="0" fontId="6" fillId="3" borderId="38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right" vertical="center" wrapText="1"/>
    </xf>
    <xf numFmtId="0" fontId="6" fillId="3" borderId="47" xfId="0" applyFont="1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2" fillId="10" borderId="33" xfId="0" applyFont="1" applyFill="1" applyBorder="1" applyAlignment="1">
      <alignment horizontal="left" vertical="center" wrapText="1"/>
    </xf>
    <xf numFmtId="0" fontId="12" fillId="10" borderId="3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46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top" wrapText="1"/>
    </xf>
    <xf numFmtId="0" fontId="1" fillId="3" borderId="38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left" vertical="top" wrapText="1"/>
    </xf>
    <xf numFmtId="0" fontId="18" fillId="3" borderId="38" xfId="0" applyFont="1" applyFill="1" applyBorder="1" applyAlignment="1">
      <alignment horizontal="left" vertical="top" wrapText="1"/>
    </xf>
    <xf numFmtId="0" fontId="16" fillId="4" borderId="53" xfId="0" applyFont="1" applyFill="1" applyBorder="1" applyAlignment="1">
      <alignment horizontal="center" vertical="top" wrapText="1"/>
    </xf>
    <xf numFmtId="0" fontId="16" fillId="4" borderId="5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top" wrapText="1"/>
    </xf>
    <xf numFmtId="0" fontId="18" fillId="3" borderId="38" xfId="0" applyFont="1" applyFill="1" applyBorder="1" applyAlignment="1">
      <alignment horizontal="center" vertical="top" wrapText="1"/>
    </xf>
    <xf numFmtId="0" fontId="18" fillId="9" borderId="44" xfId="0" applyFont="1" applyFill="1" applyBorder="1" applyAlignment="1">
      <alignment horizontal="left" vertical="top" wrapText="1"/>
    </xf>
    <xf numFmtId="0" fontId="18" fillId="9" borderId="15" xfId="0" applyFont="1" applyFill="1" applyBorder="1" applyAlignment="1">
      <alignment horizontal="left" vertical="top" wrapText="1"/>
    </xf>
    <xf numFmtId="0" fontId="18" fillId="9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9" borderId="44" xfId="0" applyFont="1" applyFill="1" applyBorder="1" applyAlignment="1">
      <alignment horizontal="left" vertical="top" wrapText="1"/>
    </xf>
    <xf numFmtId="0" fontId="5" fillId="9" borderId="15" xfId="0" applyFont="1" applyFill="1" applyBorder="1" applyAlignment="1">
      <alignment horizontal="left" vertical="top" wrapText="1"/>
    </xf>
    <xf numFmtId="0" fontId="5" fillId="9" borderId="16" xfId="0" applyFont="1" applyFill="1" applyBorder="1" applyAlignment="1">
      <alignment horizontal="left" vertical="top" wrapText="1"/>
    </xf>
    <xf numFmtId="0" fontId="5" fillId="3" borderId="37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left" vertical="top" wrapText="1"/>
    </xf>
    <xf numFmtId="0" fontId="1" fillId="4" borderId="53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79"/>
  <sheetViews>
    <sheetView view="pageBreakPreview" topLeftCell="A28" zoomScale="65" zoomScaleNormal="55" zoomScaleSheetLayoutView="65" zoomScalePageLayoutView="65" workbookViewId="0">
      <selection activeCell="R44" sqref="R44"/>
    </sheetView>
  </sheetViews>
  <sheetFormatPr defaultRowHeight="15" outlineLevelRow="1"/>
  <cols>
    <col min="1" max="1" width="4.140625"/>
    <col min="2" max="2" width="7.28515625"/>
    <col min="3" max="3" width="21.28515625"/>
    <col min="4" max="4" width="6.42578125"/>
    <col min="5" max="5" width="7.42578125"/>
    <col min="6" max="6" width="9"/>
    <col min="7" max="7" width="4.5703125"/>
    <col min="8" max="8" width="4.140625"/>
    <col min="9" max="9" width="10"/>
    <col min="10" max="10" width="9.7109375" customWidth="1"/>
    <col min="11" max="11" width="15.85546875"/>
    <col min="12" max="12" width="13.28515625"/>
    <col min="13" max="13" width="17.140625"/>
    <col min="14" max="14" width="18.42578125"/>
    <col min="15" max="15" width="9.7109375"/>
    <col min="16" max="16" width="10.140625"/>
    <col min="17" max="17" width="17.7109375"/>
    <col min="18" max="18" width="29"/>
    <col min="19" max="19" width="12.28515625"/>
    <col min="20" max="20" width="13.7109375"/>
    <col min="21" max="21" width="13.5703125"/>
    <col min="22" max="22" width="13.140625"/>
    <col min="23" max="23" width="10.85546875"/>
    <col min="24" max="1025" width="8.5703125"/>
  </cols>
  <sheetData>
    <row r="1" spans="1:21" ht="15.75">
      <c r="Q1" s="591" t="s">
        <v>133</v>
      </c>
      <c r="R1" s="591"/>
      <c r="S1" s="591"/>
      <c r="T1" s="591"/>
      <c r="U1" s="1"/>
    </row>
    <row r="2" spans="1:21" ht="15.75">
      <c r="Q2" s="592" t="s">
        <v>136</v>
      </c>
      <c r="R2" s="592"/>
      <c r="S2" s="592"/>
      <c r="T2" s="592"/>
      <c r="U2" s="2"/>
    </row>
    <row r="3" spans="1:21" ht="15.75">
      <c r="Q3" s="592" t="s">
        <v>80</v>
      </c>
      <c r="R3" s="592"/>
      <c r="S3" s="592"/>
      <c r="T3" s="592"/>
      <c r="U3" s="2"/>
    </row>
    <row r="4" spans="1:21" ht="15.75">
      <c r="Q4" s="592" t="s">
        <v>81</v>
      </c>
      <c r="R4" s="592"/>
      <c r="S4" s="592"/>
      <c r="T4" s="592"/>
      <c r="U4" s="2"/>
    </row>
    <row r="5" spans="1:21" ht="15.75">
      <c r="Q5" s="592" t="s">
        <v>82</v>
      </c>
      <c r="R5" s="592"/>
      <c r="S5" s="592"/>
      <c r="T5" s="592"/>
      <c r="U5" s="2"/>
    </row>
    <row r="6" spans="1:21" ht="15.75">
      <c r="Q6" s="593" t="s">
        <v>83</v>
      </c>
      <c r="R6" s="593"/>
      <c r="S6" s="593"/>
      <c r="T6" s="593"/>
      <c r="U6" s="3"/>
    </row>
    <row r="7" spans="1:21" ht="15.75">
      <c r="Q7" s="592" t="s">
        <v>84</v>
      </c>
      <c r="R7" s="592"/>
      <c r="S7" s="592"/>
      <c r="T7" s="592"/>
      <c r="U7" s="3"/>
    </row>
    <row r="8" spans="1:21" ht="18.75">
      <c r="D8" s="585" t="s">
        <v>0</v>
      </c>
      <c r="E8" s="585"/>
      <c r="F8" s="585"/>
      <c r="G8" s="585"/>
      <c r="H8" s="585"/>
      <c r="I8" s="585"/>
      <c r="J8" s="585"/>
      <c r="K8" s="585"/>
      <c r="L8" s="585"/>
      <c r="M8" s="585"/>
      <c r="N8" s="2"/>
      <c r="O8" s="2"/>
      <c r="P8" s="2"/>
    </row>
    <row r="9" spans="1:21" ht="18.75">
      <c r="C9" s="594" t="s">
        <v>1</v>
      </c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2"/>
      <c r="P9" s="2"/>
      <c r="R9" s="4"/>
    </row>
    <row r="10" spans="1:21" ht="18.75">
      <c r="C10" s="584" t="s">
        <v>2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2"/>
      <c r="P10" s="2"/>
    </row>
    <row r="11" spans="1:21" ht="18.75">
      <c r="C11" s="585" t="s">
        <v>3</v>
      </c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2"/>
      <c r="P11" s="2"/>
    </row>
    <row r="13" spans="1:21" ht="51.75" customHeight="1">
      <c r="A13" s="586" t="s">
        <v>4</v>
      </c>
      <c r="B13" s="587" t="s">
        <v>5</v>
      </c>
      <c r="C13" s="587" t="s">
        <v>6</v>
      </c>
      <c r="D13" s="588" t="s">
        <v>7</v>
      </c>
      <c r="E13" s="588"/>
      <c r="F13" s="587" t="s">
        <v>8</v>
      </c>
      <c r="G13" s="587" t="s">
        <v>9</v>
      </c>
      <c r="H13" s="587" t="s">
        <v>10</v>
      </c>
      <c r="I13" s="589" t="s">
        <v>11</v>
      </c>
      <c r="J13" s="590" t="s">
        <v>12</v>
      </c>
      <c r="K13" s="590"/>
      <c r="L13" s="589" t="s">
        <v>13</v>
      </c>
      <c r="M13" s="586" t="s">
        <v>14</v>
      </c>
      <c r="N13" s="586"/>
      <c r="O13" s="586"/>
      <c r="P13" s="586"/>
      <c r="Q13" s="586"/>
      <c r="R13" s="587" t="s">
        <v>15</v>
      </c>
      <c r="S13" s="589" t="s">
        <v>16</v>
      </c>
      <c r="T13" s="589" t="s">
        <v>17</v>
      </c>
      <c r="U13" s="589" t="s">
        <v>18</v>
      </c>
    </row>
    <row r="14" spans="1:21" ht="2.25" hidden="1" customHeight="1">
      <c r="A14" s="586"/>
      <c r="B14" s="587"/>
      <c r="C14" s="587"/>
      <c r="D14" s="588"/>
      <c r="E14" s="588"/>
      <c r="F14" s="587"/>
      <c r="G14" s="587"/>
      <c r="H14" s="587"/>
      <c r="I14" s="587"/>
      <c r="J14" s="8"/>
      <c r="K14" s="9"/>
      <c r="L14" s="589"/>
      <c r="M14" s="10"/>
      <c r="N14" s="11"/>
      <c r="O14" s="11"/>
      <c r="P14" s="11"/>
      <c r="Q14" s="12"/>
      <c r="R14" s="587"/>
      <c r="S14" s="587"/>
      <c r="T14" s="587"/>
      <c r="U14" s="587"/>
    </row>
    <row r="15" spans="1:21" ht="15.75" customHeight="1">
      <c r="A15" s="586"/>
      <c r="B15" s="587"/>
      <c r="C15" s="587"/>
      <c r="D15" s="587" t="s">
        <v>19</v>
      </c>
      <c r="E15" s="587" t="s">
        <v>20</v>
      </c>
      <c r="F15" s="587"/>
      <c r="G15" s="587"/>
      <c r="H15" s="587"/>
      <c r="I15" s="587"/>
      <c r="J15" s="589" t="s">
        <v>21</v>
      </c>
      <c r="K15" s="589" t="s">
        <v>22</v>
      </c>
      <c r="L15" s="589"/>
      <c r="M15" s="589" t="s">
        <v>21</v>
      </c>
      <c r="N15" s="588" t="s">
        <v>23</v>
      </c>
      <c r="O15" s="588"/>
      <c r="P15" s="588"/>
      <c r="Q15" s="588"/>
      <c r="R15" s="587"/>
      <c r="S15" s="587"/>
      <c r="T15" s="587"/>
      <c r="U15" s="587"/>
    </row>
    <row r="16" spans="1:21" ht="111.75" customHeight="1">
      <c r="A16" s="586"/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13" t="s">
        <v>24</v>
      </c>
      <c r="O16" s="7" t="s">
        <v>25</v>
      </c>
      <c r="P16" s="7" t="s">
        <v>26</v>
      </c>
      <c r="Q16" s="7" t="s">
        <v>27</v>
      </c>
      <c r="R16" s="587"/>
      <c r="S16" s="587"/>
      <c r="T16" s="587"/>
      <c r="U16" s="587"/>
    </row>
    <row r="17" spans="1:23" ht="5.25" hidden="1" customHeight="1">
      <c r="A17" s="586"/>
      <c r="B17" s="587"/>
      <c r="C17" s="587"/>
      <c r="D17" s="587"/>
      <c r="E17" s="587"/>
      <c r="F17" s="587"/>
      <c r="G17" s="587"/>
      <c r="H17" s="587"/>
      <c r="I17" s="14"/>
      <c r="J17" s="14"/>
      <c r="K17" s="14"/>
      <c r="L17" s="14"/>
      <c r="M17" s="14"/>
      <c r="N17" s="15"/>
      <c r="O17" s="14"/>
      <c r="P17" s="14"/>
      <c r="Q17" s="14"/>
      <c r="R17" s="587"/>
      <c r="S17" s="14"/>
      <c r="T17" s="14"/>
      <c r="U17" s="589"/>
    </row>
    <row r="18" spans="1:23" ht="15.75">
      <c r="A18" s="16"/>
      <c r="B18" s="587"/>
      <c r="C18" s="587"/>
      <c r="D18" s="587"/>
      <c r="E18" s="587"/>
      <c r="F18" s="587"/>
      <c r="G18" s="587"/>
      <c r="H18" s="587"/>
      <c r="I18" s="6" t="s">
        <v>28</v>
      </c>
      <c r="J18" s="17" t="s">
        <v>28</v>
      </c>
      <c r="K18" s="17" t="s">
        <v>28</v>
      </c>
      <c r="L18" s="17" t="s">
        <v>29</v>
      </c>
      <c r="M18" s="17" t="s">
        <v>30</v>
      </c>
      <c r="N18" s="17" t="s">
        <v>30</v>
      </c>
      <c r="O18" s="17" t="s">
        <v>30</v>
      </c>
      <c r="P18" s="17" t="s">
        <v>30</v>
      </c>
      <c r="Q18" s="17" t="s">
        <v>30</v>
      </c>
      <c r="R18" s="587"/>
      <c r="S18" s="6" t="s">
        <v>31</v>
      </c>
      <c r="T18" s="17" t="s">
        <v>31</v>
      </c>
      <c r="U18" s="589"/>
    </row>
    <row r="19" spans="1:23" ht="15.75">
      <c r="A19" s="5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9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  <c r="T19" s="20">
        <v>20</v>
      </c>
      <c r="U19" s="6">
        <v>21</v>
      </c>
    </row>
    <row r="20" spans="1:23" ht="15.75">
      <c r="A20" s="21" t="s">
        <v>32</v>
      </c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5"/>
      <c r="V20" s="26"/>
      <c r="W20" s="26"/>
    </row>
    <row r="21" spans="1:23" ht="15" customHeight="1" outlineLevel="1">
      <c r="A21" s="581">
        <v>1</v>
      </c>
      <c r="B21" s="571">
        <v>10</v>
      </c>
      <c r="C21" s="571" t="s">
        <v>33</v>
      </c>
      <c r="D21" s="582">
        <v>1982</v>
      </c>
      <c r="E21" s="582">
        <v>0</v>
      </c>
      <c r="F21" s="574" t="s">
        <v>34</v>
      </c>
      <c r="G21" s="571">
        <v>2</v>
      </c>
      <c r="H21" s="571">
        <v>2</v>
      </c>
      <c r="I21" s="576">
        <v>723</v>
      </c>
      <c r="J21" s="576">
        <v>679</v>
      </c>
      <c r="K21" s="576">
        <v>88</v>
      </c>
      <c r="L21" s="571">
        <v>38</v>
      </c>
      <c r="M21" s="30">
        <f>SUM(N21:Q21)</f>
        <v>2124781.12</v>
      </c>
      <c r="N21" s="31">
        <v>0</v>
      </c>
      <c r="O21" s="31">
        <v>0</v>
      </c>
      <c r="P21" s="31">
        <v>0</v>
      </c>
      <c r="Q21" s="31">
        <f>J21*T21</f>
        <v>2124781.12</v>
      </c>
      <c r="R21" s="32" t="s">
        <v>35</v>
      </c>
      <c r="S21" s="33"/>
      <c r="T21" s="34">
        <v>3129.28</v>
      </c>
      <c r="U21" s="583">
        <v>2017</v>
      </c>
      <c r="V21" s="26"/>
      <c r="W21" s="26"/>
    </row>
    <row r="22" spans="1:23" ht="47.25" outlineLevel="1">
      <c r="A22" s="581"/>
      <c r="B22" s="571"/>
      <c r="C22" s="571"/>
      <c r="D22" s="582"/>
      <c r="E22" s="582"/>
      <c r="F22" s="574"/>
      <c r="G22" s="571"/>
      <c r="H22" s="571"/>
      <c r="I22" s="576"/>
      <c r="J22" s="576"/>
      <c r="K22" s="576"/>
      <c r="L22" s="571"/>
      <c r="M22" s="30">
        <f>SUM(N22:Q22)</f>
        <v>362015.63999999996</v>
      </c>
      <c r="N22" s="30">
        <v>0</v>
      </c>
      <c r="O22" s="30">
        <v>0</v>
      </c>
      <c r="P22" s="30">
        <v>0</v>
      </c>
      <c r="Q22" s="30">
        <f>J21*T22</f>
        <v>362015.63999999996</v>
      </c>
      <c r="R22" s="35" t="s">
        <v>36</v>
      </c>
      <c r="S22" s="27"/>
      <c r="T22" s="36">
        <v>533.16</v>
      </c>
      <c r="U22" s="583"/>
      <c r="V22" s="26"/>
      <c r="W22" s="26"/>
    </row>
    <row r="23" spans="1:23" ht="27.75" customHeight="1" outlineLevel="1">
      <c r="A23" s="37"/>
      <c r="B23" s="38"/>
      <c r="C23" s="38"/>
      <c r="D23" s="38"/>
      <c r="E23" s="38"/>
      <c r="F23" s="38"/>
      <c r="G23" s="38"/>
      <c r="H23" s="38"/>
      <c r="I23" s="38"/>
      <c r="J23" s="39"/>
      <c r="K23" s="39"/>
      <c r="L23" s="40" t="s">
        <v>37</v>
      </c>
      <c r="M23" s="41">
        <f>SUM(M21:M22)</f>
        <v>2486796.7600000002</v>
      </c>
      <c r="N23" s="42"/>
      <c r="O23" s="42"/>
      <c r="P23" s="42"/>
      <c r="Q23" s="42"/>
      <c r="R23" s="42"/>
      <c r="S23" s="42"/>
      <c r="T23" s="43"/>
      <c r="U23" s="44"/>
      <c r="V23" s="26"/>
      <c r="W23" s="26"/>
    </row>
    <row r="24" spans="1:23" ht="31.5" customHeight="1" outlineLevel="1">
      <c r="A24" s="45">
        <v>2</v>
      </c>
      <c r="B24" s="45">
        <v>13</v>
      </c>
      <c r="C24" s="45" t="s">
        <v>38</v>
      </c>
      <c r="D24" s="46">
        <v>1979</v>
      </c>
      <c r="E24" s="46">
        <v>0</v>
      </c>
      <c r="F24" s="47" t="s">
        <v>34</v>
      </c>
      <c r="G24" s="45">
        <v>2</v>
      </c>
      <c r="H24" s="45">
        <v>2</v>
      </c>
      <c r="I24" s="48">
        <v>548</v>
      </c>
      <c r="J24" s="48">
        <v>496</v>
      </c>
      <c r="K24" s="48">
        <v>138</v>
      </c>
      <c r="L24" s="45">
        <v>35</v>
      </c>
      <c r="M24" s="41">
        <f>SUM(N24:Q24)</f>
        <v>1083799.68</v>
      </c>
      <c r="N24" s="30">
        <v>0</v>
      </c>
      <c r="O24" s="30">
        <v>0</v>
      </c>
      <c r="P24" s="30">
        <v>0</v>
      </c>
      <c r="Q24" s="30">
        <f>J24*T24</f>
        <v>1083799.68</v>
      </c>
      <c r="R24" s="49" t="s">
        <v>35</v>
      </c>
      <c r="S24" s="27"/>
      <c r="T24" s="36">
        <v>2185.08</v>
      </c>
      <c r="U24" s="50">
        <v>2017</v>
      </c>
      <c r="V24" s="26"/>
      <c r="W24" s="26"/>
    </row>
    <row r="25" spans="1:23" ht="21.75" customHeight="1" outlineLevel="1">
      <c r="A25" s="5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40" t="s">
        <v>37</v>
      </c>
      <c r="M25" s="30">
        <f>SUM(M24:M24)</f>
        <v>1083799.68</v>
      </c>
      <c r="N25" s="42"/>
      <c r="O25" s="42"/>
      <c r="P25" s="42"/>
      <c r="Q25" s="42"/>
      <c r="R25" s="42"/>
      <c r="S25" s="42"/>
      <c r="T25" s="43"/>
      <c r="U25" s="44"/>
      <c r="V25" s="26"/>
      <c r="W25" s="26"/>
    </row>
    <row r="26" spans="1:23" ht="18.75" customHeight="1" outlineLevel="1">
      <c r="A26" s="560" t="s">
        <v>39</v>
      </c>
      <c r="B26" s="560"/>
      <c r="C26" s="560"/>
      <c r="D26" s="560"/>
      <c r="E26" s="560"/>
      <c r="F26" s="560"/>
      <c r="G26" s="560"/>
      <c r="H26" s="560"/>
      <c r="I26" s="52">
        <f>I21+I24</f>
        <v>1271</v>
      </c>
      <c r="J26" s="53"/>
      <c r="K26" s="53"/>
      <c r="L26" s="54">
        <f>L21+L24</f>
        <v>73</v>
      </c>
      <c r="M26" s="55">
        <f>M23+M25</f>
        <v>3570596.4400000004</v>
      </c>
      <c r="N26" s="56"/>
      <c r="O26" s="56"/>
      <c r="P26" s="56"/>
      <c r="Q26" s="57"/>
      <c r="R26" s="56"/>
      <c r="S26" s="56"/>
      <c r="T26" s="56"/>
      <c r="U26" s="58"/>
      <c r="V26" s="26"/>
      <c r="W26" s="26"/>
    </row>
    <row r="27" spans="1:23" ht="15.75">
      <c r="A27" s="21" t="s">
        <v>40</v>
      </c>
      <c r="B27" s="22"/>
      <c r="C27" s="22"/>
      <c r="D27" s="22"/>
      <c r="E27" s="22"/>
      <c r="F27" s="22"/>
      <c r="G27" s="22"/>
      <c r="H27" s="23"/>
      <c r="I27" s="23"/>
      <c r="J27" s="23"/>
      <c r="K27" s="23"/>
      <c r="L27" s="23"/>
      <c r="M27" s="23"/>
      <c r="N27" s="59"/>
      <c r="O27" s="59"/>
      <c r="P27" s="59"/>
      <c r="Q27" s="59"/>
      <c r="R27" s="60"/>
      <c r="S27" s="59"/>
      <c r="T27" s="59"/>
      <c r="U27" s="61"/>
      <c r="V27" s="26"/>
      <c r="W27" s="26"/>
    </row>
    <row r="28" spans="1:23" ht="30" customHeight="1" outlineLevel="1">
      <c r="A28" s="580">
        <v>3</v>
      </c>
      <c r="B28" s="580">
        <v>128</v>
      </c>
      <c r="C28" s="580" t="s">
        <v>41</v>
      </c>
      <c r="D28" s="580">
        <v>1961</v>
      </c>
      <c r="E28" s="580">
        <v>1995</v>
      </c>
      <c r="F28" s="580" t="s">
        <v>42</v>
      </c>
      <c r="G28" s="580">
        <v>2</v>
      </c>
      <c r="H28" s="580">
        <v>1</v>
      </c>
      <c r="I28" s="580">
        <v>420.2</v>
      </c>
      <c r="J28" s="580">
        <v>360.2</v>
      </c>
      <c r="K28" s="580">
        <v>250.8</v>
      </c>
      <c r="L28" s="580">
        <v>25</v>
      </c>
      <c r="M28" s="62">
        <f>Q28</f>
        <v>787065.82</v>
      </c>
      <c r="N28" s="63" t="s">
        <v>43</v>
      </c>
      <c r="O28" s="63" t="s">
        <v>43</v>
      </c>
      <c r="P28" s="63" t="s">
        <v>43</v>
      </c>
      <c r="Q28" s="64">
        <v>787065.82</v>
      </c>
      <c r="R28" s="63" t="s">
        <v>35</v>
      </c>
      <c r="S28" s="63"/>
      <c r="T28" s="63">
        <v>2185.08</v>
      </c>
      <c r="U28" s="577">
        <v>2017</v>
      </c>
    </row>
    <row r="29" spans="1:23" ht="46.5" customHeight="1" outlineLevel="1">
      <c r="A29" s="580"/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62">
        <f>Q29</f>
        <v>99033.387999999992</v>
      </c>
      <c r="N29" s="63" t="s">
        <v>43</v>
      </c>
      <c r="O29" s="63" t="s">
        <v>43</v>
      </c>
      <c r="P29" s="63" t="s">
        <v>43</v>
      </c>
      <c r="Q29" s="64">
        <f>T29*J28</f>
        <v>99033.387999999992</v>
      </c>
      <c r="R29" s="63" t="s">
        <v>44</v>
      </c>
      <c r="S29" s="63"/>
      <c r="T29" s="63">
        <v>274.94</v>
      </c>
      <c r="U29" s="577"/>
    </row>
    <row r="30" spans="1:23" ht="15.75" customHeight="1" outlineLevel="1">
      <c r="A30" s="559" t="s">
        <v>37</v>
      </c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65">
        <f>SUM(M28:M29)</f>
        <v>886099.20799999998</v>
      </c>
      <c r="N30" s="35"/>
      <c r="O30" s="35"/>
      <c r="P30" s="35"/>
      <c r="Q30" s="66"/>
      <c r="R30" s="35"/>
      <c r="S30" s="35"/>
      <c r="T30" s="65"/>
      <c r="U30" s="67"/>
    </row>
    <row r="31" spans="1:23" ht="15.75" customHeight="1" outlineLevel="1">
      <c r="A31" s="579">
        <v>4</v>
      </c>
      <c r="B31" s="580">
        <v>131</v>
      </c>
      <c r="C31" s="580" t="s">
        <v>45</v>
      </c>
      <c r="D31" s="580">
        <v>1959</v>
      </c>
      <c r="E31" s="580">
        <v>1994</v>
      </c>
      <c r="F31" s="580" t="s">
        <v>42</v>
      </c>
      <c r="G31" s="580">
        <v>2</v>
      </c>
      <c r="H31" s="580">
        <v>2</v>
      </c>
      <c r="I31" s="580">
        <v>520.6</v>
      </c>
      <c r="J31" s="580">
        <v>440.6</v>
      </c>
      <c r="K31" s="580">
        <v>440.6</v>
      </c>
      <c r="L31" s="580">
        <v>13</v>
      </c>
      <c r="M31" s="62">
        <f>Q31</f>
        <v>1378760.76</v>
      </c>
      <c r="N31" s="63" t="s">
        <v>43</v>
      </c>
      <c r="O31" s="63" t="s">
        <v>43</v>
      </c>
      <c r="P31" s="63" t="s">
        <v>43</v>
      </c>
      <c r="Q31" s="64">
        <v>1378760.76</v>
      </c>
      <c r="R31" s="63" t="s">
        <v>35</v>
      </c>
      <c r="S31" s="63"/>
      <c r="T31" s="227">
        <v>3129.28</v>
      </c>
      <c r="U31" s="577">
        <v>2017</v>
      </c>
    </row>
    <row r="32" spans="1:23" ht="47.25" outlineLevel="1">
      <c r="A32" s="579"/>
      <c r="B32" s="580"/>
      <c r="C32" s="580"/>
      <c r="D32" s="580"/>
      <c r="E32" s="580"/>
      <c r="F32" s="580"/>
      <c r="G32" s="580"/>
      <c r="H32" s="580"/>
      <c r="I32" s="580"/>
      <c r="J32" s="580"/>
      <c r="K32" s="580"/>
      <c r="L32" s="580"/>
      <c r="M32" s="64">
        <f>Q32</f>
        <v>234910.296</v>
      </c>
      <c r="N32" s="63" t="s">
        <v>43</v>
      </c>
      <c r="O32" s="63" t="s">
        <v>43</v>
      </c>
      <c r="P32" s="63" t="s">
        <v>43</v>
      </c>
      <c r="Q32" s="64">
        <f>T32*J31</f>
        <v>234910.296</v>
      </c>
      <c r="R32" s="63" t="s">
        <v>46</v>
      </c>
      <c r="S32" s="63"/>
      <c r="T32" s="68">
        <v>533.16</v>
      </c>
      <c r="U32" s="577"/>
    </row>
    <row r="33" spans="1:23" ht="15.75" outlineLevel="1">
      <c r="A33" s="6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70" t="s">
        <v>37</v>
      </c>
      <c r="M33" s="71">
        <f>SUM(M31:M32)</f>
        <v>1613671.0560000001</v>
      </c>
      <c r="N33" s="72"/>
      <c r="O33" s="72"/>
      <c r="P33" s="72"/>
      <c r="Q33" s="73"/>
      <c r="R33" s="72"/>
      <c r="S33" s="72"/>
      <c r="T33" s="74"/>
      <c r="U33" s="75"/>
    </row>
    <row r="34" spans="1:23" ht="15" customHeight="1" outlineLevel="1">
      <c r="A34" s="578">
        <v>5</v>
      </c>
      <c r="B34" s="563">
        <v>140</v>
      </c>
      <c r="C34" s="563" t="s">
        <v>50</v>
      </c>
      <c r="D34" s="563">
        <v>1972</v>
      </c>
      <c r="E34" s="563">
        <v>2005</v>
      </c>
      <c r="F34" s="578" t="s">
        <v>42</v>
      </c>
      <c r="G34" s="578">
        <v>2</v>
      </c>
      <c r="H34" s="563">
        <v>1</v>
      </c>
      <c r="I34" s="563">
        <v>455.8</v>
      </c>
      <c r="J34" s="563">
        <v>410.9</v>
      </c>
      <c r="K34" s="563">
        <v>301.7</v>
      </c>
      <c r="L34" s="563">
        <v>24</v>
      </c>
      <c r="M34" s="565">
        <f>Q34</f>
        <v>966247.78599999996</v>
      </c>
      <c r="N34" s="578" t="s">
        <v>51</v>
      </c>
      <c r="O34" s="578" t="s">
        <v>52</v>
      </c>
      <c r="P34" s="578" t="s">
        <v>52</v>
      </c>
      <c r="Q34" s="565">
        <f>T34*J34</f>
        <v>966247.78599999996</v>
      </c>
      <c r="R34" s="578" t="s">
        <v>53</v>
      </c>
      <c r="S34" s="563"/>
      <c r="T34" s="563">
        <v>2351.54</v>
      </c>
      <c r="U34" s="564" t="s">
        <v>49</v>
      </c>
    </row>
    <row r="35" spans="1:23" outlineLevel="1">
      <c r="A35" s="578"/>
      <c r="B35" s="563"/>
      <c r="C35" s="563"/>
      <c r="D35" s="563"/>
      <c r="E35" s="563"/>
      <c r="F35" s="578"/>
      <c r="G35" s="578"/>
      <c r="H35" s="563"/>
      <c r="I35" s="563"/>
      <c r="J35" s="563"/>
      <c r="K35" s="563"/>
      <c r="L35" s="563"/>
      <c r="M35" s="565"/>
      <c r="N35" s="578"/>
      <c r="O35" s="578"/>
      <c r="P35" s="578"/>
      <c r="Q35" s="565"/>
      <c r="R35" s="578"/>
      <c r="S35" s="563"/>
      <c r="T35" s="563"/>
      <c r="U35" s="564"/>
    </row>
    <row r="36" spans="1:23" outlineLevel="1">
      <c r="A36" s="578"/>
      <c r="B36" s="563"/>
      <c r="C36" s="563"/>
      <c r="D36" s="563"/>
      <c r="E36" s="563"/>
      <c r="F36" s="578"/>
      <c r="G36" s="578"/>
      <c r="H36" s="563"/>
      <c r="I36" s="563"/>
      <c r="J36" s="563"/>
      <c r="K36" s="563"/>
      <c r="L36" s="563"/>
      <c r="M36" s="565"/>
      <c r="N36" s="578"/>
      <c r="O36" s="578"/>
      <c r="P36" s="578"/>
      <c r="Q36" s="565"/>
      <c r="R36" s="578"/>
      <c r="S36" s="563"/>
      <c r="T36" s="563"/>
      <c r="U36" s="564"/>
    </row>
    <row r="37" spans="1:23" outlineLevel="1">
      <c r="A37" s="578"/>
      <c r="B37" s="563"/>
      <c r="C37" s="563"/>
      <c r="D37" s="563"/>
      <c r="E37" s="563"/>
      <c r="F37" s="578"/>
      <c r="G37" s="578"/>
      <c r="H37" s="563"/>
      <c r="I37" s="563"/>
      <c r="J37" s="563"/>
      <c r="K37" s="563"/>
      <c r="L37" s="563"/>
      <c r="M37" s="565"/>
      <c r="N37" s="578"/>
      <c r="O37" s="578"/>
      <c r="P37" s="578"/>
      <c r="Q37" s="565"/>
      <c r="R37" s="578"/>
      <c r="S37" s="563"/>
      <c r="T37" s="563"/>
      <c r="U37" s="564"/>
    </row>
    <row r="38" spans="1:23" ht="15.75" customHeight="1" outlineLevel="1">
      <c r="A38" s="559" t="s">
        <v>37</v>
      </c>
      <c r="B38" s="559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77">
        <f>M34</f>
        <v>966247.78599999996</v>
      </c>
      <c r="N38" s="35"/>
      <c r="O38" s="35"/>
      <c r="P38" s="35"/>
      <c r="Q38" s="35"/>
      <c r="R38" s="35"/>
      <c r="S38" s="35"/>
      <c r="T38" s="65"/>
      <c r="U38" s="75"/>
    </row>
    <row r="39" spans="1:23" ht="48.75" customHeight="1" outlineLevel="1">
      <c r="A39" s="198">
        <v>6</v>
      </c>
      <c r="B39" s="198">
        <v>487</v>
      </c>
      <c r="C39" s="198" t="s">
        <v>123</v>
      </c>
      <c r="D39" s="198">
        <v>1950</v>
      </c>
      <c r="E39" s="198">
        <v>2003</v>
      </c>
      <c r="F39" s="198" t="s">
        <v>124</v>
      </c>
      <c r="G39" s="198">
        <v>1</v>
      </c>
      <c r="H39" s="198">
        <v>4</v>
      </c>
      <c r="I39" s="193">
        <v>97.3</v>
      </c>
      <c r="J39" s="193">
        <v>93.1</v>
      </c>
      <c r="K39" s="193">
        <v>41</v>
      </c>
      <c r="L39" s="198">
        <v>6</v>
      </c>
      <c r="M39" s="192">
        <v>265501.53999999998</v>
      </c>
      <c r="N39" s="194"/>
      <c r="O39" s="194"/>
      <c r="P39" s="194"/>
      <c r="Q39" s="196">
        <v>265501.53999999998</v>
      </c>
      <c r="R39" s="194" t="s">
        <v>125</v>
      </c>
      <c r="S39" s="194"/>
      <c r="T39" s="128">
        <v>2728.69</v>
      </c>
      <c r="U39" s="67" t="s">
        <v>126</v>
      </c>
    </row>
    <row r="40" spans="1:23" ht="21" customHeight="1" outlineLevel="1">
      <c r="A40" s="2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202" t="s">
        <v>37</v>
      </c>
      <c r="M40" s="197">
        <v>265501.53999999998</v>
      </c>
      <c r="N40" s="194"/>
      <c r="O40" s="194"/>
      <c r="P40" s="194"/>
      <c r="Q40" s="194"/>
      <c r="R40" s="194"/>
      <c r="S40" s="194"/>
      <c r="T40" s="128"/>
      <c r="U40" s="67"/>
    </row>
    <row r="41" spans="1:23" ht="16.5" customHeight="1" outlineLevel="1">
      <c r="A41" s="570" t="s">
        <v>54</v>
      </c>
      <c r="B41" s="570"/>
      <c r="C41" s="570"/>
      <c r="D41" s="570"/>
      <c r="E41" s="570"/>
      <c r="F41" s="570"/>
      <c r="G41" s="570"/>
      <c r="H41" s="570"/>
      <c r="I41" s="199">
        <f>I28+I31+I34+I39</f>
        <v>1493.8999999999999</v>
      </c>
      <c r="J41" s="200"/>
      <c r="K41" s="200"/>
      <c r="L41" s="195">
        <f>L28+L31+L34+L39</f>
        <v>68</v>
      </c>
      <c r="M41" s="55">
        <f>M30+M33+M38+M40</f>
        <v>3731519.59</v>
      </c>
      <c r="N41" s="56"/>
      <c r="O41" s="56"/>
      <c r="P41" s="56"/>
      <c r="Q41" s="57"/>
      <c r="R41" s="56"/>
      <c r="S41" s="56"/>
      <c r="T41" s="56"/>
      <c r="U41" s="58"/>
    </row>
    <row r="42" spans="1:23" ht="15.75">
      <c r="A42" s="21" t="s">
        <v>55</v>
      </c>
      <c r="B42" s="22"/>
      <c r="C42" s="22"/>
      <c r="D42" s="22"/>
      <c r="E42" s="22"/>
      <c r="F42" s="22"/>
      <c r="G42" s="22"/>
      <c r="H42" s="23"/>
      <c r="I42" s="23"/>
      <c r="J42" s="23"/>
      <c r="K42" s="23"/>
      <c r="L42" s="23"/>
      <c r="M42" s="23"/>
      <c r="N42" s="59"/>
      <c r="O42" s="59"/>
      <c r="P42" s="59"/>
      <c r="Q42" s="59"/>
      <c r="R42" s="60"/>
      <c r="S42" s="59"/>
      <c r="T42" s="59"/>
      <c r="U42" s="79"/>
      <c r="V42" s="26"/>
      <c r="W42" s="26"/>
    </row>
    <row r="43" spans="1:23" ht="15.75" customHeight="1" outlineLevel="1">
      <c r="A43" s="571">
        <v>7</v>
      </c>
      <c r="B43" s="571">
        <v>234</v>
      </c>
      <c r="C43" s="571" t="s">
        <v>56</v>
      </c>
      <c r="D43" s="572" t="s">
        <v>57</v>
      </c>
      <c r="E43" s="573">
        <v>2005</v>
      </c>
      <c r="F43" s="574" t="s">
        <v>58</v>
      </c>
      <c r="G43" s="575" t="s">
        <v>59</v>
      </c>
      <c r="H43" s="575" t="s">
        <v>60</v>
      </c>
      <c r="I43" s="576">
        <v>562.5</v>
      </c>
      <c r="J43" s="576">
        <v>499.3</v>
      </c>
      <c r="K43" s="576">
        <v>169.2</v>
      </c>
      <c r="L43" s="571">
        <v>28</v>
      </c>
      <c r="M43" s="30">
        <f>SUM(N43:Q43)</f>
        <v>1070299.48</v>
      </c>
      <c r="N43" s="30">
        <v>0</v>
      </c>
      <c r="O43" s="30">
        <v>0</v>
      </c>
      <c r="P43" s="30">
        <v>0</v>
      </c>
      <c r="Q43" s="30">
        <f>T43*J43</f>
        <v>1070299.48</v>
      </c>
      <c r="R43" s="49" t="s">
        <v>61</v>
      </c>
      <c r="S43" s="27"/>
      <c r="T43" s="36">
        <v>2143.6</v>
      </c>
      <c r="U43" s="569">
        <v>2017</v>
      </c>
    </row>
    <row r="44" spans="1:23" ht="31.5" outlineLevel="1">
      <c r="A44" s="571"/>
      <c r="B44" s="571"/>
      <c r="C44" s="571"/>
      <c r="D44" s="572"/>
      <c r="E44" s="573"/>
      <c r="F44" s="574"/>
      <c r="G44" s="575"/>
      <c r="H44" s="575"/>
      <c r="I44" s="576"/>
      <c r="J44" s="576"/>
      <c r="K44" s="576"/>
      <c r="L44" s="571"/>
      <c r="M44" s="30">
        <f>SUM(N44:Q44)</f>
        <v>195785.516</v>
      </c>
      <c r="N44" s="30">
        <v>0</v>
      </c>
      <c r="O44" s="30">
        <v>0</v>
      </c>
      <c r="P44" s="30">
        <v>0</v>
      </c>
      <c r="Q44" s="30">
        <f>T44*J43</f>
        <v>195785.516</v>
      </c>
      <c r="R44" s="49" t="s">
        <v>62</v>
      </c>
      <c r="S44" s="27"/>
      <c r="T44" s="36">
        <v>392.12</v>
      </c>
      <c r="U44" s="569"/>
    </row>
    <row r="45" spans="1:23" ht="15.75" outlineLevel="1">
      <c r="A45" s="51"/>
      <c r="B45" s="38"/>
      <c r="C45" s="38"/>
      <c r="D45" s="42"/>
      <c r="E45" s="42"/>
      <c r="F45" s="42"/>
      <c r="G45" s="42"/>
      <c r="H45" s="42"/>
      <c r="I45" s="42"/>
      <c r="J45" s="83"/>
      <c r="K45" s="83"/>
      <c r="L45" s="70" t="s">
        <v>37</v>
      </c>
      <c r="M45" s="65">
        <f>SUM(M43:M44)</f>
        <v>1266084.996</v>
      </c>
      <c r="N45" s="38"/>
      <c r="O45" s="38"/>
      <c r="P45" s="38"/>
      <c r="Q45" s="38"/>
      <c r="R45" s="84"/>
      <c r="S45" s="38"/>
      <c r="T45" s="85"/>
      <c r="U45" s="86"/>
    </row>
    <row r="46" spans="1:23" ht="31.5" outlineLevel="1">
      <c r="A46" s="27">
        <v>8</v>
      </c>
      <c r="B46" s="27">
        <v>253</v>
      </c>
      <c r="C46" s="27" t="s">
        <v>63</v>
      </c>
      <c r="D46" s="88" t="s">
        <v>64</v>
      </c>
      <c r="E46" s="89">
        <v>1993</v>
      </c>
      <c r="F46" s="28" t="s">
        <v>58</v>
      </c>
      <c r="G46" s="82" t="s">
        <v>59</v>
      </c>
      <c r="H46" s="82" t="s">
        <v>60</v>
      </c>
      <c r="I46" s="29">
        <v>552.29999999999995</v>
      </c>
      <c r="J46" s="29">
        <v>492.9</v>
      </c>
      <c r="K46" s="29">
        <v>225.5</v>
      </c>
      <c r="L46" s="27">
        <v>31</v>
      </c>
      <c r="M46" s="41">
        <f>Q46</f>
        <v>1077025.932</v>
      </c>
      <c r="N46" s="30">
        <v>0</v>
      </c>
      <c r="O46" s="30">
        <v>0</v>
      </c>
      <c r="P46" s="30">
        <v>0</v>
      </c>
      <c r="Q46" s="30">
        <f>T46*J46</f>
        <v>1077025.932</v>
      </c>
      <c r="R46" s="49" t="s">
        <v>35</v>
      </c>
      <c r="S46" s="27"/>
      <c r="T46" s="36">
        <v>2185.08</v>
      </c>
      <c r="U46" s="50">
        <v>2017</v>
      </c>
    </row>
    <row r="47" spans="1:23" ht="15.75" outlineLevel="1">
      <c r="A47" s="5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40" t="s">
        <v>37</v>
      </c>
      <c r="M47" s="65">
        <f>SUM(M46:M46)</f>
        <v>1077025.932</v>
      </c>
      <c r="N47" s="90"/>
      <c r="O47" s="90"/>
      <c r="P47" s="90"/>
      <c r="Q47" s="90"/>
      <c r="R47" s="90"/>
      <c r="S47" s="90"/>
      <c r="T47" s="91"/>
      <c r="U47" s="86"/>
    </row>
    <row r="48" spans="1:23" ht="19.5" customHeight="1" outlineLevel="1">
      <c r="A48" s="568" t="s">
        <v>65</v>
      </c>
      <c r="B48" s="568"/>
      <c r="C48" s="568"/>
      <c r="D48" s="568"/>
      <c r="E48" s="568"/>
      <c r="F48" s="568"/>
      <c r="G48" s="568"/>
      <c r="H48" s="568"/>
      <c r="I48" s="92">
        <f>I43+I46</f>
        <v>1114.8</v>
      </c>
      <c r="J48" s="93"/>
      <c r="K48" s="93"/>
      <c r="L48" s="94">
        <f>L43+L46</f>
        <v>59</v>
      </c>
      <c r="M48" s="95">
        <f>M45+M47</f>
        <v>2343110.9280000003</v>
      </c>
      <c r="N48" s="78"/>
      <c r="O48" s="78"/>
      <c r="P48" s="78"/>
      <c r="Q48" s="76"/>
      <c r="R48" s="78"/>
      <c r="S48" s="78"/>
      <c r="T48" s="78"/>
      <c r="U48" s="78"/>
    </row>
    <row r="49" spans="1:23" ht="15.75">
      <c r="A49" s="21" t="s">
        <v>66</v>
      </c>
      <c r="B49" s="22"/>
      <c r="C49" s="22"/>
      <c r="D49" s="22"/>
      <c r="E49" s="22"/>
      <c r="F49" s="22"/>
      <c r="G49" s="22"/>
      <c r="H49" s="23"/>
      <c r="I49" s="23"/>
      <c r="J49" s="23"/>
      <c r="K49" s="23"/>
      <c r="L49" s="23"/>
      <c r="M49" s="23"/>
      <c r="N49" s="59"/>
      <c r="O49" s="59"/>
      <c r="P49" s="59"/>
      <c r="Q49" s="59"/>
      <c r="R49" s="60"/>
      <c r="S49" s="59"/>
      <c r="T49" s="59"/>
      <c r="U49" s="61"/>
      <c r="V49" s="26"/>
      <c r="W49" s="26"/>
    </row>
    <row r="50" spans="1:23" s="2" customFormat="1" ht="15" customHeight="1" outlineLevel="1">
      <c r="A50" s="563">
        <v>9</v>
      </c>
      <c r="B50" s="563">
        <v>317</v>
      </c>
      <c r="C50" s="563" t="s">
        <v>67</v>
      </c>
      <c r="D50" s="563">
        <v>1958</v>
      </c>
      <c r="E50" s="563">
        <v>0</v>
      </c>
      <c r="F50" s="563" t="s">
        <v>68</v>
      </c>
      <c r="G50" s="563">
        <v>1</v>
      </c>
      <c r="H50" s="563">
        <v>4</v>
      </c>
      <c r="I50" s="563">
        <v>126</v>
      </c>
      <c r="J50" s="563">
        <v>126</v>
      </c>
      <c r="K50" s="563">
        <v>25.9</v>
      </c>
      <c r="L50" s="563">
        <v>5</v>
      </c>
      <c r="M50" s="565">
        <f>Q50</f>
        <v>602676.89999999991</v>
      </c>
      <c r="N50" s="566" t="s">
        <v>47</v>
      </c>
      <c r="O50" s="566" t="s">
        <v>47</v>
      </c>
      <c r="P50" s="566" t="s">
        <v>43</v>
      </c>
      <c r="Q50" s="565">
        <f>T50*J50</f>
        <v>602676.89999999991</v>
      </c>
      <c r="R50" s="567" t="s">
        <v>48</v>
      </c>
      <c r="S50" s="563"/>
      <c r="T50" s="563">
        <v>4783.1499999999996</v>
      </c>
      <c r="U50" s="564" t="s">
        <v>49</v>
      </c>
    </row>
    <row r="51" spans="1:23" ht="15" customHeight="1" outlineLevel="1">
      <c r="A51" s="563"/>
      <c r="B51" s="563"/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5"/>
      <c r="N51" s="566"/>
      <c r="O51" s="566"/>
      <c r="P51" s="566"/>
      <c r="Q51" s="565"/>
      <c r="R51" s="567"/>
      <c r="S51" s="563"/>
      <c r="T51" s="563"/>
      <c r="U51" s="564"/>
    </row>
    <row r="52" spans="1:23" ht="15" customHeight="1" outlineLevel="1">
      <c r="A52" s="563"/>
      <c r="B52" s="563"/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5"/>
      <c r="N52" s="566"/>
      <c r="O52" s="566"/>
      <c r="P52" s="566"/>
      <c r="Q52" s="565"/>
      <c r="R52" s="567"/>
      <c r="S52" s="563"/>
      <c r="T52" s="563"/>
      <c r="U52" s="564"/>
    </row>
    <row r="53" spans="1:23" ht="15" customHeight="1" outlineLevel="1">
      <c r="A53" s="563"/>
      <c r="B53" s="563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5"/>
      <c r="N53" s="566"/>
      <c r="O53" s="566"/>
      <c r="P53" s="566"/>
      <c r="Q53" s="565"/>
      <c r="R53" s="567"/>
      <c r="S53" s="563"/>
      <c r="T53" s="563"/>
      <c r="U53" s="564"/>
    </row>
    <row r="54" spans="1:23" ht="15.75" customHeight="1" outlineLevel="1">
      <c r="A54" s="559" t="s">
        <v>37</v>
      </c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77">
        <f>SUM(M50:M53)</f>
        <v>602676.89999999991</v>
      </c>
      <c r="N54" s="35"/>
      <c r="O54" s="35"/>
      <c r="P54" s="35"/>
      <c r="Q54" s="66"/>
      <c r="R54" s="35"/>
      <c r="S54" s="35"/>
      <c r="T54" s="65"/>
      <c r="U54" s="75"/>
    </row>
    <row r="55" spans="1:23" ht="16.5" customHeight="1" outlineLevel="1">
      <c r="A55" s="560" t="s">
        <v>69</v>
      </c>
      <c r="B55" s="560"/>
      <c r="C55" s="560"/>
      <c r="D55" s="560"/>
      <c r="E55" s="560"/>
      <c r="F55" s="560"/>
      <c r="G55" s="560"/>
      <c r="H55" s="560"/>
      <c r="I55" s="52">
        <f>I50</f>
        <v>126</v>
      </c>
      <c r="J55" s="53"/>
      <c r="K55" s="53"/>
      <c r="L55" s="54">
        <f>L50</f>
        <v>5</v>
      </c>
      <c r="M55" s="55">
        <f>M54</f>
        <v>602676.89999999991</v>
      </c>
      <c r="N55" s="56"/>
      <c r="O55" s="56"/>
      <c r="P55" s="56"/>
      <c r="Q55" s="57"/>
      <c r="R55" s="56"/>
      <c r="S55" s="56"/>
      <c r="T55" s="56"/>
      <c r="U55" s="58"/>
    </row>
    <row r="56" spans="1:23" ht="15.75">
      <c r="A56" s="21" t="s">
        <v>70</v>
      </c>
      <c r="B56" s="22"/>
      <c r="C56" s="22"/>
      <c r="D56" s="22"/>
      <c r="E56" s="22"/>
      <c r="F56" s="22"/>
      <c r="G56" s="22"/>
      <c r="H56" s="23"/>
      <c r="I56" s="23"/>
      <c r="J56" s="23"/>
      <c r="K56" s="23"/>
      <c r="L56" s="23"/>
      <c r="M56" s="23"/>
      <c r="N56" s="59"/>
      <c r="O56" s="59"/>
      <c r="P56" s="59"/>
      <c r="Q56" s="59"/>
      <c r="R56" s="60"/>
      <c r="S56" s="59"/>
      <c r="T56" s="59"/>
      <c r="U56" s="61"/>
      <c r="V56" s="26"/>
      <c r="W56" s="26"/>
    </row>
    <row r="57" spans="1:23" s="2" customFormat="1" ht="15" customHeight="1" outlineLevel="1">
      <c r="A57" s="563">
        <v>10</v>
      </c>
      <c r="B57" s="563">
        <v>340</v>
      </c>
      <c r="C57" s="563" t="s">
        <v>71</v>
      </c>
      <c r="D57" s="563">
        <v>1978</v>
      </c>
      <c r="E57" s="563">
        <v>0</v>
      </c>
      <c r="F57" s="563" t="s">
        <v>68</v>
      </c>
      <c r="G57" s="563">
        <v>1</v>
      </c>
      <c r="H57" s="563">
        <v>3</v>
      </c>
      <c r="I57" s="563">
        <v>165</v>
      </c>
      <c r="J57" s="563">
        <v>113.6</v>
      </c>
      <c r="K57" s="563">
        <v>101.4</v>
      </c>
      <c r="L57" s="563">
        <v>3</v>
      </c>
      <c r="M57" s="565">
        <f>Q57</f>
        <v>543365.84</v>
      </c>
      <c r="N57" s="566" t="s">
        <v>47</v>
      </c>
      <c r="O57" s="566" t="s">
        <v>47</v>
      </c>
      <c r="P57" s="566" t="s">
        <v>43</v>
      </c>
      <c r="Q57" s="565">
        <f>T57*J57</f>
        <v>543365.84</v>
      </c>
      <c r="R57" s="567" t="s">
        <v>48</v>
      </c>
      <c r="S57" s="563"/>
      <c r="T57" s="563">
        <v>4783.1499999999996</v>
      </c>
      <c r="U57" s="564" t="s">
        <v>49</v>
      </c>
    </row>
    <row r="58" spans="1:23" ht="15" customHeight="1" outlineLevel="1">
      <c r="A58" s="563"/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5"/>
      <c r="N58" s="566"/>
      <c r="O58" s="566"/>
      <c r="P58" s="566"/>
      <c r="Q58" s="565"/>
      <c r="R58" s="567"/>
      <c r="S58" s="563"/>
      <c r="T58" s="563"/>
      <c r="U58" s="564"/>
    </row>
    <row r="59" spans="1:23" ht="15" customHeight="1" outlineLevel="1">
      <c r="A59" s="563"/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5"/>
      <c r="N59" s="566"/>
      <c r="O59" s="566"/>
      <c r="P59" s="566"/>
      <c r="Q59" s="565"/>
      <c r="R59" s="567"/>
      <c r="S59" s="563"/>
      <c r="T59" s="563"/>
      <c r="U59" s="564"/>
    </row>
    <row r="60" spans="1:23" ht="15" customHeight="1" outlineLevel="1">
      <c r="A60" s="563"/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5"/>
      <c r="N60" s="566"/>
      <c r="O60" s="566"/>
      <c r="P60" s="566"/>
      <c r="Q60" s="565"/>
      <c r="R60" s="567"/>
      <c r="S60" s="563"/>
      <c r="T60" s="563"/>
      <c r="U60" s="564"/>
    </row>
    <row r="61" spans="1:23" ht="15.75" customHeight="1" outlineLevel="1">
      <c r="A61" s="559" t="s">
        <v>37</v>
      </c>
      <c r="B61" s="559"/>
      <c r="C61" s="559"/>
      <c r="D61" s="559"/>
      <c r="E61" s="559"/>
      <c r="F61" s="559"/>
      <c r="G61" s="559"/>
      <c r="H61" s="559"/>
      <c r="I61" s="559"/>
      <c r="J61" s="559"/>
      <c r="K61" s="559"/>
      <c r="L61" s="559"/>
      <c r="M61" s="77">
        <f>SUM(M57:M60)</f>
        <v>543365.84</v>
      </c>
      <c r="N61" s="35"/>
      <c r="O61" s="35"/>
      <c r="P61" s="35"/>
      <c r="Q61" s="66"/>
      <c r="R61" s="35"/>
      <c r="S61" s="35"/>
      <c r="T61" s="65"/>
      <c r="U61" s="75"/>
    </row>
    <row r="62" spans="1:23" ht="16.5" customHeight="1" outlineLevel="1">
      <c r="A62" s="560" t="s">
        <v>72</v>
      </c>
      <c r="B62" s="560"/>
      <c r="C62" s="560"/>
      <c r="D62" s="560"/>
      <c r="E62" s="560"/>
      <c r="F62" s="560"/>
      <c r="G62" s="560"/>
      <c r="H62" s="560"/>
      <c r="I62" s="52">
        <v>165</v>
      </c>
      <c r="J62" s="53"/>
      <c r="K62" s="53"/>
      <c r="L62" s="54">
        <v>3</v>
      </c>
      <c r="M62" s="55">
        <v>543365.84</v>
      </c>
      <c r="N62" s="56"/>
      <c r="O62" s="56"/>
      <c r="P62" s="56"/>
      <c r="Q62" s="57"/>
      <c r="R62" s="56"/>
      <c r="S62" s="56"/>
      <c r="T62" s="56"/>
      <c r="U62" s="58"/>
    </row>
    <row r="63" spans="1:23" ht="15.75">
      <c r="A63" s="21" t="s">
        <v>55</v>
      </c>
      <c r="B63" s="22"/>
      <c r="C63" s="22"/>
      <c r="D63" s="22"/>
      <c r="E63" s="22"/>
      <c r="F63" s="22"/>
      <c r="G63" s="22"/>
      <c r="H63" s="23"/>
      <c r="I63" s="23"/>
      <c r="J63" s="23"/>
      <c r="K63" s="23"/>
      <c r="L63" s="23"/>
      <c r="M63" s="23"/>
      <c r="N63" s="59"/>
      <c r="O63" s="59"/>
      <c r="P63" s="59"/>
      <c r="Q63" s="59"/>
      <c r="R63" s="60"/>
      <c r="S63" s="59"/>
      <c r="T63" s="59"/>
      <c r="U63" s="96"/>
      <c r="V63" s="97"/>
      <c r="W63" s="97"/>
    </row>
    <row r="64" spans="1:23" s="99" customFormat="1" ht="33.75" customHeight="1" outlineLevel="1">
      <c r="A64" s="27">
        <v>11</v>
      </c>
      <c r="B64" s="27">
        <v>255</v>
      </c>
      <c r="C64" s="27" t="s">
        <v>73</v>
      </c>
      <c r="D64" s="82" t="s">
        <v>64</v>
      </c>
      <c r="E64" s="29">
        <v>0</v>
      </c>
      <c r="F64" s="28" t="s">
        <v>58</v>
      </c>
      <c r="G64" s="27">
        <v>2</v>
      </c>
      <c r="H64" s="27">
        <v>3</v>
      </c>
      <c r="I64" s="81">
        <v>600.9</v>
      </c>
      <c r="J64" s="81">
        <v>509.4</v>
      </c>
      <c r="K64" s="81">
        <v>183.6</v>
      </c>
      <c r="L64" s="27">
        <v>25</v>
      </c>
      <c r="M64" s="41">
        <f>SUM(N64:Q64)</f>
        <v>1113079.7519999999</v>
      </c>
      <c r="N64" s="30">
        <v>0</v>
      </c>
      <c r="O64" s="30">
        <v>0</v>
      </c>
      <c r="P64" s="30">
        <v>0</v>
      </c>
      <c r="Q64" s="30">
        <f>T64*J64</f>
        <v>1113079.7519999999</v>
      </c>
      <c r="R64" s="27" t="s">
        <v>35</v>
      </c>
      <c r="S64" s="27"/>
      <c r="T64" s="36">
        <v>2185.08</v>
      </c>
      <c r="U64" s="50">
        <v>2017</v>
      </c>
      <c r="V64" s="98"/>
      <c r="W64" s="98"/>
    </row>
    <row r="65" spans="1:23" ht="15" customHeight="1" outlineLevel="1">
      <c r="A65" s="10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101" t="s">
        <v>37</v>
      </c>
      <c r="M65" s="65">
        <f>SUM(M64:M64)</f>
        <v>1113079.7519999999</v>
      </c>
      <c r="N65" s="90"/>
      <c r="O65" s="90"/>
      <c r="P65" s="90"/>
      <c r="Q65" s="90"/>
      <c r="R65" s="90"/>
      <c r="S65" s="90"/>
      <c r="T65" s="91"/>
      <c r="U65" s="86"/>
      <c r="V65" s="98"/>
      <c r="W65" s="98"/>
    </row>
    <row r="66" spans="1:23" ht="49.5" customHeight="1" outlineLevel="1">
      <c r="A66" s="27">
        <v>12</v>
      </c>
      <c r="B66" s="27">
        <v>269</v>
      </c>
      <c r="C66" s="27" t="s">
        <v>74</v>
      </c>
      <c r="D66" s="102" t="s">
        <v>75</v>
      </c>
      <c r="E66" s="103">
        <v>0</v>
      </c>
      <c r="F66" s="104" t="s">
        <v>58</v>
      </c>
      <c r="G66" s="102" t="s">
        <v>59</v>
      </c>
      <c r="H66" s="102" t="s">
        <v>60</v>
      </c>
      <c r="I66" s="81">
        <v>543</v>
      </c>
      <c r="J66" s="81">
        <v>478</v>
      </c>
      <c r="K66" s="81">
        <v>130.9</v>
      </c>
      <c r="L66" s="105">
        <v>31</v>
      </c>
      <c r="M66" s="30">
        <f>SUM(N66:Q66)</f>
        <v>1044468.24</v>
      </c>
      <c r="N66" s="106">
        <v>0</v>
      </c>
      <c r="O66" s="30">
        <v>0</v>
      </c>
      <c r="P66" s="30">
        <v>0</v>
      </c>
      <c r="Q66" s="30">
        <f>T66*J66</f>
        <v>1044468.24</v>
      </c>
      <c r="R66" s="27" t="s">
        <v>35</v>
      </c>
      <c r="S66" s="27"/>
      <c r="T66" s="36">
        <v>2185.08</v>
      </c>
      <c r="U66" s="50">
        <v>2017</v>
      </c>
      <c r="V66" s="98"/>
      <c r="W66" s="98"/>
    </row>
    <row r="67" spans="1:23" ht="15.75" outlineLevel="1">
      <c r="A67" s="5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40" t="s">
        <v>37</v>
      </c>
      <c r="M67" s="65">
        <f>SUM(M66:M66)</f>
        <v>1044468.24</v>
      </c>
      <c r="N67" s="38"/>
      <c r="O67" s="38"/>
      <c r="P67" s="38"/>
      <c r="Q67" s="38"/>
      <c r="R67" s="38"/>
      <c r="S67" s="38"/>
      <c r="T67" s="85"/>
      <c r="U67" s="87"/>
      <c r="V67" s="98"/>
      <c r="W67" s="98"/>
    </row>
    <row r="68" spans="1:23" ht="35.25" customHeight="1">
      <c r="A68" s="27">
        <v>13</v>
      </c>
      <c r="B68" s="27">
        <v>250</v>
      </c>
      <c r="C68" s="27" t="s">
        <v>76</v>
      </c>
      <c r="D68" s="80" t="s">
        <v>77</v>
      </c>
      <c r="E68" s="81">
        <v>1993</v>
      </c>
      <c r="F68" s="28" t="s">
        <v>58</v>
      </c>
      <c r="G68" s="82" t="s">
        <v>59</v>
      </c>
      <c r="H68" s="82" t="s">
        <v>78</v>
      </c>
      <c r="I68" s="81">
        <v>424.7</v>
      </c>
      <c r="J68" s="81">
        <v>389.9</v>
      </c>
      <c r="K68" s="81">
        <v>254</v>
      </c>
      <c r="L68" s="107">
        <v>17</v>
      </c>
      <c r="M68" s="30">
        <f>SUM(N68:Q68)</f>
        <v>851962.69199999992</v>
      </c>
      <c r="N68" s="106">
        <v>0</v>
      </c>
      <c r="O68" s="30">
        <v>0</v>
      </c>
      <c r="P68" s="30">
        <v>0</v>
      </c>
      <c r="Q68" s="30">
        <f>T68*J68</f>
        <v>851962.69199999992</v>
      </c>
      <c r="R68" s="27" t="s">
        <v>35</v>
      </c>
      <c r="S68" s="27"/>
      <c r="T68" s="36">
        <v>2185.08</v>
      </c>
      <c r="U68" s="50">
        <v>2017</v>
      </c>
      <c r="V68" s="98"/>
      <c r="W68" s="98"/>
    </row>
    <row r="69" spans="1:23" ht="15.75">
      <c r="A69" s="51"/>
      <c r="B69" s="38"/>
      <c r="C69" s="38"/>
      <c r="D69" s="42"/>
      <c r="E69" s="42"/>
      <c r="F69" s="42"/>
      <c r="G69" s="42"/>
      <c r="H69" s="42"/>
      <c r="I69" s="42"/>
      <c r="J69" s="42"/>
      <c r="K69" s="42"/>
      <c r="L69" s="70" t="s">
        <v>37</v>
      </c>
      <c r="M69" s="65">
        <f>SUM(M68:M68)</f>
        <v>851962.69199999992</v>
      </c>
      <c r="N69" s="38"/>
      <c r="O69" s="38"/>
      <c r="P69" s="38"/>
      <c r="Q69" s="38"/>
      <c r="R69" s="38"/>
      <c r="S69" s="38"/>
      <c r="T69" s="85"/>
      <c r="U69" s="87"/>
      <c r="V69" s="108"/>
      <c r="W69" s="108"/>
    </row>
    <row r="70" spans="1:23" ht="15" customHeight="1" outlineLevel="1">
      <c r="A70" s="561" t="s">
        <v>65</v>
      </c>
      <c r="B70" s="561"/>
      <c r="C70" s="561"/>
      <c r="D70" s="561"/>
      <c r="E70" s="561"/>
      <c r="F70" s="561"/>
      <c r="G70" s="561"/>
      <c r="H70" s="561"/>
      <c r="I70" s="109">
        <f>I64+I66+I68</f>
        <v>1568.6000000000001</v>
      </c>
      <c r="J70" s="110"/>
      <c r="K70" s="110"/>
      <c r="L70" s="111">
        <f>L64+L66+L68</f>
        <v>73</v>
      </c>
      <c r="M70" s="112">
        <f>M65+M67+M69</f>
        <v>3009510.6839999994</v>
      </c>
      <c r="N70" s="56"/>
      <c r="O70" s="56"/>
      <c r="P70" s="56"/>
      <c r="Q70" s="57"/>
      <c r="R70" s="56"/>
      <c r="S70" s="56"/>
      <c r="T70" s="56"/>
      <c r="U70" s="58"/>
      <c r="V70" s="108"/>
      <c r="W70" s="108"/>
    </row>
    <row r="71" spans="1:23" ht="35.25" customHeight="1">
      <c r="A71" s="562" t="s">
        <v>79</v>
      </c>
      <c r="B71" s="562"/>
      <c r="C71" s="562"/>
      <c r="D71" s="562"/>
      <c r="E71" s="562"/>
      <c r="F71" s="562"/>
      <c r="G71" s="562"/>
      <c r="H71" s="562"/>
      <c r="I71" s="113">
        <f>I26+I41+I48+I56+I55+I62+I70</f>
        <v>5739.3</v>
      </c>
      <c r="J71" s="114"/>
      <c r="K71" s="114"/>
      <c r="L71" s="115">
        <f>L26+L41+L48+L55+L62+L70</f>
        <v>281</v>
      </c>
      <c r="M71" s="116">
        <f>M26+M41+M48+M55+M62+M70</f>
        <v>13800780.381999999</v>
      </c>
      <c r="N71" s="117"/>
      <c r="O71" s="117"/>
      <c r="P71" s="117"/>
      <c r="Q71" s="118"/>
      <c r="R71" s="117"/>
      <c r="S71" s="117"/>
      <c r="T71" s="117"/>
      <c r="U71" s="119"/>
      <c r="V71" s="108"/>
      <c r="W71" s="108"/>
    </row>
    <row r="76" spans="1:23" ht="15" customHeight="1">
      <c r="A76" s="120" t="s">
        <v>138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 t="s">
        <v>137</v>
      </c>
      <c r="T76" s="120"/>
      <c r="U76" s="120"/>
    </row>
    <row r="79" spans="1:23">
      <c r="M79" s="121"/>
    </row>
  </sheetData>
  <mergeCells count="158">
    <mergeCell ref="Q1:T1"/>
    <mergeCell ref="Q2:T2"/>
    <mergeCell ref="Q3:T3"/>
    <mergeCell ref="Q4:T4"/>
    <mergeCell ref="Q5:T5"/>
    <mergeCell ref="Q6:T6"/>
    <mergeCell ref="Q7:T7"/>
    <mergeCell ref="D8:M8"/>
    <mergeCell ref="C9:N9"/>
    <mergeCell ref="U21:U22"/>
    <mergeCell ref="C10:N10"/>
    <mergeCell ref="C11:N11"/>
    <mergeCell ref="A13:A17"/>
    <mergeCell ref="B13:B18"/>
    <mergeCell ref="C13:C18"/>
    <mergeCell ref="D13:E14"/>
    <mergeCell ref="F13:F18"/>
    <mergeCell ref="G13:G18"/>
    <mergeCell ref="H13:H18"/>
    <mergeCell ref="I13:I16"/>
    <mergeCell ref="J13:K13"/>
    <mergeCell ref="L13:L16"/>
    <mergeCell ref="M13:Q13"/>
    <mergeCell ref="R13:R18"/>
    <mergeCell ref="S13:S16"/>
    <mergeCell ref="T13:T16"/>
    <mergeCell ref="U13:U18"/>
    <mergeCell ref="D15:D18"/>
    <mergeCell ref="E15:E18"/>
    <mergeCell ref="J15:J16"/>
    <mergeCell ref="K15:K16"/>
    <mergeCell ref="M15:M16"/>
    <mergeCell ref="N15:Q15"/>
    <mergeCell ref="I28:I29"/>
    <mergeCell ref="J28:J29"/>
    <mergeCell ref="K28:K29"/>
    <mergeCell ref="L28:L29"/>
    <mergeCell ref="U28:U29"/>
    <mergeCell ref="A21:A22"/>
    <mergeCell ref="B21:B22"/>
    <mergeCell ref="C21:C22"/>
    <mergeCell ref="D21:D22"/>
    <mergeCell ref="E21:E22"/>
    <mergeCell ref="F21:F22"/>
    <mergeCell ref="A26:H26"/>
    <mergeCell ref="A28:A29"/>
    <mergeCell ref="B28:B29"/>
    <mergeCell ref="C28:C29"/>
    <mergeCell ref="D28:D29"/>
    <mergeCell ref="E28:E29"/>
    <mergeCell ref="F28:F29"/>
    <mergeCell ref="G28:G29"/>
    <mergeCell ref="H28:H29"/>
    <mergeCell ref="G21:G22"/>
    <mergeCell ref="H21:H22"/>
    <mergeCell ref="I21:I22"/>
    <mergeCell ref="J21:J22"/>
    <mergeCell ref="A30:L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K21:K22"/>
    <mergeCell ref="L21:L22"/>
    <mergeCell ref="U31:U32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N34:N37"/>
    <mergeCell ref="O34:O37"/>
    <mergeCell ref="P34:P37"/>
    <mergeCell ref="Q34:Q37"/>
    <mergeCell ref="R34:R37"/>
    <mergeCell ref="S34:S37"/>
    <mergeCell ref="T34:T37"/>
    <mergeCell ref="U34:U37"/>
    <mergeCell ref="Q50:Q53"/>
    <mergeCell ref="U43:U44"/>
    <mergeCell ref="A38:L38"/>
    <mergeCell ref="A41:H4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Q57:Q60"/>
    <mergeCell ref="R57:R60"/>
    <mergeCell ref="S57:S60"/>
    <mergeCell ref="T57:T60"/>
    <mergeCell ref="R50:R53"/>
    <mergeCell ref="S50:S53"/>
    <mergeCell ref="U57:U60"/>
    <mergeCell ref="A48:H48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J50:J53"/>
    <mergeCell ref="K50:K53"/>
    <mergeCell ref="L50:L53"/>
    <mergeCell ref="M50:M53"/>
    <mergeCell ref="N50:N53"/>
    <mergeCell ref="O50:O53"/>
    <mergeCell ref="P50:P53"/>
    <mergeCell ref="A61:L61"/>
    <mergeCell ref="A62:H62"/>
    <mergeCell ref="A70:H70"/>
    <mergeCell ref="A71:H71"/>
    <mergeCell ref="T50:T53"/>
    <mergeCell ref="U50:U53"/>
    <mergeCell ref="A54:L54"/>
    <mergeCell ref="A55:H55"/>
    <mergeCell ref="A57:A60"/>
    <mergeCell ref="B57:B60"/>
    <mergeCell ref="C57:C60"/>
    <mergeCell ref="D57:D60"/>
    <mergeCell ref="E57:E60"/>
    <mergeCell ref="F57:F60"/>
    <mergeCell ref="G57:G60"/>
    <mergeCell ref="H57:H60"/>
    <mergeCell ref="I57:I60"/>
    <mergeCell ref="J57:J60"/>
    <mergeCell ref="K57:K60"/>
    <mergeCell ref="L57:L60"/>
    <mergeCell ref="M57:M60"/>
    <mergeCell ref="N57:N60"/>
    <mergeCell ref="O57:O60"/>
    <mergeCell ref="P57:P60"/>
  </mergeCells>
  <pageMargins left="0.7" right="0.7" top="0.75" bottom="0.75" header="0.51180555555555496" footer="0.51180555555555496"/>
  <pageSetup paperSize="9" scale="48" firstPageNumber="0" orientation="landscape" r:id="rId1"/>
  <rowBreaks count="2" manualBreakCount="2">
    <brk id="41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view="pageBreakPreview" zoomScale="65" zoomScalePageLayoutView="65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view="pageBreakPreview" zoomScale="65" zoomScalePageLayoutView="65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9"/>
  <sheetViews>
    <sheetView topLeftCell="A40" zoomScale="60" zoomScaleNormal="60" zoomScaleSheetLayoutView="65" zoomScalePageLayoutView="65" workbookViewId="0">
      <selection activeCell="V7" sqref="V7"/>
    </sheetView>
  </sheetViews>
  <sheetFormatPr defaultRowHeight="15" outlineLevelRow="1"/>
  <cols>
    <col min="1" max="2" width="9.28515625" bestFit="1" customWidth="1"/>
    <col min="3" max="3" width="10.7109375" customWidth="1"/>
    <col min="4" max="8" width="9.28515625" bestFit="1" customWidth="1"/>
    <col min="9" max="9" width="9.42578125" bestFit="1" customWidth="1"/>
    <col min="10" max="10" width="9.7109375" customWidth="1"/>
    <col min="11" max="12" width="9.28515625" bestFit="1" customWidth="1"/>
    <col min="13" max="13" width="16.5703125" bestFit="1" customWidth="1"/>
    <col min="14" max="16" width="9.28515625" bestFit="1" customWidth="1"/>
    <col min="17" max="17" width="16.5703125" bestFit="1" customWidth="1"/>
    <col min="18" max="18" width="14.42578125" customWidth="1"/>
    <col min="19" max="19" width="9.28515625" bestFit="1" customWidth="1"/>
    <col min="20" max="20" width="12.7109375" bestFit="1" customWidth="1"/>
    <col min="21" max="21" width="9.28515625" bestFit="1" customWidth="1"/>
  </cols>
  <sheetData>
    <row r="1" spans="1:21" ht="15.75">
      <c r="Q1" s="591" t="s">
        <v>132</v>
      </c>
      <c r="R1" s="591"/>
      <c r="S1" s="591"/>
      <c r="T1" s="591"/>
      <c r="U1" s="3"/>
    </row>
    <row r="2" spans="1:21" ht="15.75">
      <c r="Q2" s="592" t="s">
        <v>152</v>
      </c>
      <c r="R2" s="592"/>
      <c r="S2" s="592"/>
      <c r="T2" s="592"/>
      <c r="U2" s="2"/>
    </row>
    <row r="3" spans="1:21" ht="15.75">
      <c r="Q3" s="592" t="s">
        <v>80</v>
      </c>
      <c r="R3" s="592"/>
      <c r="S3" s="592"/>
      <c r="T3" s="592"/>
      <c r="U3" s="2"/>
    </row>
    <row r="4" spans="1:21" ht="15.75">
      <c r="Q4" s="592" t="s">
        <v>81</v>
      </c>
      <c r="R4" s="592"/>
      <c r="S4" s="592"/>
      <c r="T4" s="592"/>
      <c r="U4" s="2"/>
    </row>
    <row r="5" spans="1:21" ht="15.75">
      <c r="Q5" s="592" t="s">
        <v>82</v>
      </c>
      <c r="R5" s="592"/>
      <c r="S5" s="592"/>
      <c r="T5" s="592"/>
      <c r="U5" s="2"/>
    </row>
    <row r="6" spans="1:21" ht="15.75">
      <c r="Q6" s="593" t="s">
        <v>83</v>
      </c>
      <c r="R6" s="593"/>
      <c r="S6" s="593"/>
      <c r="T6" s="593"/>
      <c r="U6" s="3"/>
    </row>
    <row r="7" spans="1:21" ht="15.75">
      <c r="Q7" s="592" t="s">
        <v>110</v>
      </c>
      <c r="R7" s="592"/>
      <c r="S7" s="592"/>
      <c r="T7" s="592"/>
      <c r="U7" s="3"/>
    </row>
    <row r="8" spans="1:21" ht="18.75">
      <c r="D8" s="585" t="s">
        <v>0</v>
      </c>
      <c r="E8" s="585"/>
      <c r="F8" s="585"/>
      <c r="G8" s="585"/>
      <c r="H8" s="585"/>
      <c r="I8" s="585"/>
      <c r="J8" s="585"/>
      <c r="K8" s="585"/>
      <c r="L8" s="585"/>
      <c r="M8" s="585"/>
      <c r="N8" s="2"/>
      <c r="O8" s="2"/>
      <c r="P8" s="2"/>
    </row>
    <row r="9" spans="1:21" ht="18.75">
      <c r="C9" s="594" t="s">
        <v>1</v>
      </c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2"/>
      <c r="P9" s="2"/>
      <c r="R9" s="4"/>
    </row>
    <row r="10" spans="1:21" ht="18.75">
      <c r="C10" s="584" t="s">
        <v>109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2"/>
      <c r="P10" s="2"/>
    </row>
    <row r="11" spans="1:21" ht="18.75">
      <c r="C11" s="585" t="s">
        <v>3</v>
      </c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2"/>
      <c r="P11" s="2"/>
    </row>
    <row r="12" spans="1:21" ht="15.75" thickBot="1"/>
    <row r="13" spans="1:21" ht="51.75" customHeight="1" thickBot="1">
      <c r="A13" s="586" t="s">
        <v>4</v>
      </c>
      <c r="B13" s="587" t="s">
        <v>5</v>
      </c>
      <c r="C13" s="587" t="s">
        <v>6</v>
      </c>
      <c r="D13" s="588" t="s">
        <v>7</v>
      </c>
      <c r="E13" s="588"/>
      <c r="F13" s="587" t="s">
        <v>8</v>
      </c>
      <c r="G13" s="587" t="s">
        <v>9</v>
      </c>
      <c r="H13" s="587" t="s">
        <v>10</v>
      </c>
      <c r="I13" s="589" t="s">
        <v>11</v>
      </c>
      <c r="J13" s="590" t="s">
        <v>12</v>
      </c>
      <c r="K13" s="590"/>
      <c r="L13" s="589" t="s">
        <v>13</v>
      </c>
      <c r="M13" s="586" t="s">
        <v>14</v>
      </c>
      <c r="N13" s="586"/>
      <c r="O13" s="586"/>
      <c r="P13" s="586"/>
      <c r="Q13" s="586"/>
      <c r="R13" s="587" t="s">
        <v>15</v>
      </c>
      <c r="S13" s="589" t="s">
        <v>16</v>
      </c>
      <c r="T13" s="589" t="s">
        <v>17</v>
      </c>
      <c r="U13" s="589" t="s">
        <v>18</v>
      </c>
    </row>
    <row r="14" spans="1:21" ht="2.25" hidden="1" customHeight="1">
      <c r="A14" s="586"/>
      <c r="B14" s="587"/>
      <c r="C14" s="587"/>
      <c r="D14" s="588"/>
      <c r="E14" s="588"/>
      <c r="F14" s="587"/>
      <c r="G14" s="587"/>
      <c r="H14" s="587"/>
      <c r="I14" s="587"/>
      <c r="J14" s="8"/>
      <c r="K14" s="9"/>
      <c r="L14" s="589"/>
      <c r="M14" s="10"/>
      <c r="N14" s="11"/>
      <c r="O14" s="11"/>
      <c r="P14" s="11"/>
      <c r="Q14" s="12"/>
      <c r="R14" s="587"/>
      <c r="S14" s="587"/>
      <c r="T14" s="587"/>
      <c r="U14" s="587"/>
    </row>
    <row r="15" spans="1:21" ht="15.75" customHeight="1" thickBot="1">
      <c r="A15" s="586"/>
      <c r="B15" s="587"/>
      <c r="C15" s="587"/>
      <c r="D15" s="587" t="s">
        <v>19</v>
      </c>
      <c r="E15" s="587" t="s">
        <v>20</v>
      </c>
      <c r="F15" s="587"/>
      <c r="G15" s="587"/>
      <c r="H15" s="587"/>
      <c r="I15" s="587"/>
      <c r="J15" s="589" t="s">
        <v>21</v>
      </c>
      <c r="K15" s="589" t="s">
        <v>22</v>
      </c>
      <c r="L15" s="589"/>
      <c r="M15" s="589" t="s">
        <v>21</v>
      </c>
      <c r="N15" s="588" t="s">
        <v>23</v>
      </c>
      <c r="O15" s="588"/>
      <c r="P15" s="588"/>
      <c r="Q15" s="588"/>
      <c r="R15" s="587"/>
      <c r="S15" s="587"/>
      <c r="T15" s="587"/>
      <c r="U15" s="587"/>
    </row>
    <row r="16" spans="1:21" ht="111.75" customHeight="1" thickBot="1">
      <c r="A16" s="586"/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13" t="s">
        <v>24</v>
      </c>
      <c r="O16" s="303" t="s">
        <v>25</v>
      </c>
      <c r="P16" s="303" t="s">
        <v>26</v>
      </c>
      <c r="Q16" s="303" t="s">
        <v>27</v>
      </c>
      <c r="R16" s="587"/>
      <c r="S16" s="587"/>
      <c r="T16" s="587"/>
      <c r="U16" s="587"/>
    </row>
    <row r="17" spans="1:23" ht="5.25" hidden="1" customHeight="1">
      <c r="A17" s="586"/>
      <c r="B17" s="587"/>
      <c r="C17" s="587"/>
      <c r="D17" s="587"/>
      <c r="E17" s="587"/>
      <c r="F17" s="587"/>
      <c r="G17" s="587"/>
      <c r="H17" s="587"/>
      <c r="I17" s="14"/>
      <c r="J17" s="14"/>
      <c r="K17" s="14"/>
      <c r="L17" s="14"/>
      <c r="M17" s="14"/>
      <c r="N17" s="15"/>
      <c r="O17" s="14"/>
      <c r="P17" s="14"/>
      <c r="Q17" s="14"/>
      <c r="R17" s="587"/>
      <c r="S17" s="14"/>
      <c r="T17" s="14"/>
      <c r="U17" s="589"/>
    </row>
    <row r="18" spans="1:23" ht="32.25" thickBot="1">
      <c r="A18" s="16"/>
      <c r="B18" s="587"/>
      <c r="C18" s="587"/>
      <c r="D18" s="587"/>
      <c r="E18" s="587"/>
      <c r="F18" s="587"/>
      <c r="G18" s="587"/>
      <c r="H18" s="587"/>
      <c r="I18" s="302" t="s">
        <v>28</v>
      </c>
      <c r="J18" s="17" t="s">
        <v>28</v>
      </c>
      <c r="K18" s="17" t="s">
        <v>28</v>
      </c>
      <c r="L18" s="17" t="s">
        <v>29</v>
      </c>
      <c r="M18" s="17" t="s">
        <v>30</v>
      </c>
      <c r="N18" s="17" t="s">
        <v>30</v>
      </c>
      <c r="O18" s="17" t="s">
        <v>30</v>
      </c>
      <c r="P18" s="17" t="s">
        <v>30</v>
      </c>
      <c r="Q18" s="17" t="s">
        <v>30</v>
      </c>
      <c r="R18" s="587"/>
      <c r="S18" s="302" t="s">
        <v>31</v>
      </c>
      <c r="T18" s="17" t="s">
        <v>31</v>
      </c>
      <c r="U18" s="589"/>
    </row>
    <row r="19" spans="1:23" ht="16.5" thickBot="1">
      <c r="A19" s="301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9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  <c r="T19" s="20">
        <v>20</v>
      </c>
      <c r="U19" s="302">
        <v>21</v>
      </c>
    </row>
    <row r="20" spans="1:23" ht="15.75">
      <c r="A20" s="21" t="s">
        <v>32</v>
      </c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96"/>
      <c r="V20" s="26"/>
      <c r="W20" s="26"/>
    </row>
    <row r="21" spans="1:23" ht="79.5" customHeight="1" outlineLevel="1">
      <c r="A21" s="305">
        <v>1</v>
      </c>
      <c r="B21" s="35">
        <v>38</v>
      </c>
      <c r="C21" s="306" t="s">
        <v>111</v>
      </c>
      <c r="D21" s="307">
        <v>1986</v>
      </c>
      <c r="E21" s="308">
        <v>0</v>
      </c>
      <c r="F21" s="309" t="s">
        <v>68</v>
      </c>
      <c r="G21" s="35">
        <v>1</v>
      </c>
      <c r="H21" s="35">
        <v>3</v>
      </c>
      <c r="I21" s="310">
        <v>154.80000000000001</v>
      </c>
      <c r="J21" s="310">
        <v>152.4</v>
      </c>
      <c r="K21" s="311"/>
      <c r="L21" s="35">
        <v>7</v>
      </c>
      <c r="M21" s="30">
        <v>2287459.9900000002</v>
      </c>
      <c r="N21" s="106"/>
      <c r="O21" s="30"/>
      <c r="P21" s="30"/>
      <c r="Q21" s="30">
        <v>2287459.9900000002</v>
      </c>
      <c r="R21" s="312" t="s">
        <v>91</v>
      </c>
      <c r="S21" s="300"/>
      <c r="T21" s="36">
        <v>15009.58</v>
      </c>
      <c r="U21" s="299" t="s">
        <v>112</v>
      </c>
      <c r="V21" s="26"/>
      <c r="W21" s="26"/>
    </row>
    <row r="22" spans="1:23" ht="18.75" customHeight="1" outlineLevel="1" thickBot="1">
      <c r="A22" s="69"/>
      <c r="B22" s="42"/>
      <c r="C22" s="42"/>
      <c r="D22" s="313"/>
      <c r="E22" s="314"/>
      <c r="F22" s="315"/>
      <c r="G22" s="42"/>
      <c r="H22" s="42"/>
      <c r="I22" s="316"/>
      <c r="J22" s="316"/>
      <c r="K22" s="316"/>
      <c r="L22" s="194" t="s">
        <v>37</v>
      </c>
      <c r="M22" s="41">
        <f>M21</f>
        <v>2287459.9900000002</v>
      </c>
      <c r="N22" s="317"/>
      <c r="O22" s="317"/>
      <c r="P22" s="317"/>
      <c r="Q22" s="317"/>
      <c r="R22" s="42"/>
      <c r="S22" s="318"/>
      <c r="T22" s="319"/>
      <c r="U22" s="320"/>
      <c r="V22" s="26"/>
      <c r="W22" s="26"/>
    </row>
    <row r="23" spans="1:23" ht="18.75" customHeight="1" outlineLevel="1" thickBot="1">
      <c r="A23" s="603" t="s">
        <v>39</v>
      </c>
      <c r="B23" s="604"/>
      <c r="C23" s="604"/>
      <c r="D23" s="604"/>
      <c r="E23" s="604"/>
      <c r="F23" s="604"/>
      <c r="G23" s="604"/>
      <c r="H23" s="604"/>
      <c r="I23" s="321"/>
      <c r="J23" s="321"/>
      <c r="K23" s="321"/>
      <c r="L23" s="322">
        <v>7</v>
      </c>
      <c r="M23" s="323">
        <v>2287459.9900000002</v>
      </c>
      <c r="N23" s="324"/>
      <c r="O23" s="324"/>
      <c r="P23" s="324"/>
      <c r="Q23" s="325"/>
      <c r="R23" s="324"/>
      <c r="S23" s="324"/>
      <c r="T23" s="324"/>
      <c r="U23" s="326"/>
      <c r="V23" s="26"/>
      <c r="W23" s="26"/>
    </row>
    <row r="24" spans="1:23" ht="15.75">
      <c r="A24" s="327" t="s">
        <v>40</v>
      </c>
      <c r="B24" s="60"/>
      <c r="C24" s="60"/>
      <c r="D24" s="60"/>
      <c r="E24" s="60"/>
      <c r="F24" s="60"/>
      <c r="G24" s="60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59"/>
      <c r="T24" s="59"/>
      <c r="U24" s="61"/>
      <c r="V24" s="26"/>
      <c r="W24" s="26"/>
    </row>
    <row r="25" spans="1:23" ht="66.75" customHeight="1" outlineLevel="1">
      <c r="A25" s="605">
        <v>2</v>
      </c>
      <c r="B25" s="596">
        <v>323</v>
      </c>
      <c r="C25" s="608" t="s">
        <v>114</v>
      </c>
      <c r="D25" s="596">
        <v>1981</v>
      </c>
      <c r="E25" s="563"/>
      <c r="F25" s="609" t="s">
        <v>113</v>
      </c>
      <c r="G25" s="609">
        <v>2</v>
      </c>
      <c r="H25" s="596">
        <v>3</v>
      </c>
      <c r="I25" s="596">
        <v>1258.4000000000001</v>
      </c>
      <c r="J25" s="596">
        <v>1025.9000000000001</v>
      </c>
      <c r="K25" s="596">
        <v>745.4</v>
      </c>
      <c r="L25" s="596">
        <v>64</v>
      </c>
      <c r="M25" s="615">
        <v>3210328.35</v>
      </c>
      <c r="N25" s="578"/>
      <c r="O25" s="578"/>
      <c r="P25" s="578"/>
      <c r="Q25" s="615">
        <v>3210328.35</v>
      </c>
      <c r="R25" s="622" t="s">
        <v>35</v>
      </c>
      <c r="S25" s="563"/>
      <c r="T25" s="596">
        <v>3129.28</v>
      </c>
      <c r="U25" s="625" t="s">
        <v>112</v>
      </c>
    </row>
    <row r="26" spans="1:23" outlineLevel="1">
      <c r="A26" s="606"/>
      <c r="B26" s="597"/>
      <c r="C26" s="608"/>
      <c r="D26" s="597"/>
      <c r="E26" s="563"/>
      <c r="F26" s="610"/>
      <c r="G26" s="610"/>
      <c r="H26" s="597"/>
      <c r="I26" s="597"/>
      <c r="J26" s="597"/>
      <c r="K26" s="597"/>
      <c r="L26" s="597"/>
      <c r="M26" s="615"/>
      <c r="N26" s="578"/>
      <c r="O26" s="578"/>
      <c r="P26" s="578"/>
      <c r="Q26" s="615"/>
      <c r="R26" s="623"/>
      <c r="S26" s="563"/>
      <c r="T26" s="597"/>
      <c r="U26" s="626"/>
    </row>
    <row r="27" spans="1:23" outlineLevel="1">
      <c r="A27" s="606"/>
      <c r="B27" s="597"/>
      <c r="C27" s="608"/>
      <c r="D27" s="597"/>
      <c r="E27" s="563"/>
      <c r="F27" s="610"/>
      <c r="G27" s="610"/>
      <c r="H27" s="597"/>
      <c r="I27" s="597"/>
      <c r="J27" s="597"/>
      <c r="K27" s="597"/>
      <c r="L27" s="597"/>
      <c r="M27" s="615"/>
      <c r="N27" s="578"/>
      <c r="O27" s="578"/>
      <c r="P27" s="578"/>
      <c r="Q27" s="615"/>
      <c r="R27" s="623"/>
      <c r="S27" s="563"/>
      <c r="T27" s="597"/>
      <c r="U27" s="626"/>
    </row>
    <row r="28" spans="1:23" ht="9.75" customHeight="1" outlineLevel="1">
      <c r="A28" s="607"/>
      <c r="B28" s="598"/>
      <c r="C28" s="608"/>
      <c r="D28" s="598"/>
      <c r="E28" s="563"/>
      <c r="F28" s="611"/>
      <c r="G28" s="611"/>
      <c r="H28" s="598"/>
      <c r="I28" s="598"/>
      <c r="J28" s="598"/>
      <c r="K28" s="598"/>
      <c r="L28" s="598"/>
      <c r="M28" s="615"/>
      <c r="N28" s="578"/>
      <c r="O28" s="578"/>
      <c r="P28" s="578"/>
      <c r="Q28" s="615"/>
      <c r="R28" s="624"/>
      <c r="S28" s="563"/>
      <c r="T28" s="598"/>
      <c r="U28" s="583"/>
    </row>
    <row r="29" spans="1:23" ht="21" customHeight="1" outlineLevel="1">
      <c r="A29" s="627" t="s">
        <v>37</v>
      </c>
      <c r="B29" s="627"/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73">
        <v>3210328.35</v>
      </c>
      <c r="N29" s="42"/>
      <c r="O29" s="42"/>
      <c r="P29" s="42"/>
      <c r="Q29" s="42"/>
      <c r="R29" s="42"/>
      <c r="S29" s="42"/>
      <c r="T29" s="317"/>
      <c r="U29" s="44"/>
    </row>
    <row r="30" spans="1:23" ht="78" customHeight="1" outlineLevel="1">
      <c r="A30" s="328">
        <v>3</v>
      </c>
      <c r="B30" s="198">
        <v>280</v>
      </c>
      <c r="C30" s="329" t="s">
        <v>115</v>
      </c>
      <c r="D30" s="198">
        <v>1980</v>
      </c>
      <c r="E30" s="198"/>
      <c r="F30" s="198" t="s">
        <v>113</v>
      </c>
      <c r="G30" s="198">
        <v>2</v>
      </c>
      <c r="H30" s="198">
        <v>3</v>
      </c>
      <c r="I30" s="198">
        <v>1293.5</v>
      </c>
      <c r="J30" s="198">
        <v>1006.33</v>
      </c>
      <c r="K30" s="198">
        <v>873.22</v>
      </c>
      <c r="L30" s="198">
        <v>72</v>
      </c>
      <c r="M30" s="66">
        <v>3149088.34</v>
      </c>
      <c r="N30" s="194"/>
      <c r="O30" s="194"/>
      <c r="P30" s="194"/>
      <c r="Q30" s="196">
        <v>3149088.34</v>
      </c>
      <c r="R30" s="194" t="s">
        <v>35</v>
      </c>
      <c r="S30" s="194"/>
      <c r="T30" s="41">
        <v>3129.28</v>
      </c>
      <c r="U30" s="67" t="s">
        <v>112</v>
      </c>
    </row>
    <row r="31" spans="1:23" ht="19.5" customHeight="1" outlineLevel="1">
      <c r="A31" s="33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202" t="s">
        <v>37</v>
      </c>
      <c r="M31" s="331">
        <v>3149088.34</v>
      </c>
      <c r="N31" s="100"/>
      <c r="O31" s="90"/>
      <c r="P31" s="90"/>
      <c r="Q31" s="90"/>
      <c r="R31" s="90"/>
      <c r="S31" s="90"/>
      <c r="T31" s="332"/>
      <c r="U31" s="86"/>
    </row>
    <row r="32" spans="1:23" ht="66" customHeight="1" outlineLevel="1">
      <c r="A32" s="298">
        <v>4</v>
      </c>
      <c r="B32" s="333">
        <v>312</v>
      </c>
      <c r="C32" s="334" t="s">
        <v>116</v>
      </c>
      <c r="D32" s="333">
        <v>1959</v>
      </c>
      <c r="E32" s="333"/>
      <c r="F32" s="333" t="s">
        <v>117</v>
      </c>
      <c r="G32" s="333">
        <v>2</v>
      </c>
      <c r="H32" s="333">
        <v>1</v>
      </c>
      <c r="I32" s="333">
        <v>431.2</v>
      </c>
      <c r="J32" s="333">
        <v>397.9</v>
      </c>
      <c r="K32" s="333">
        <v>352.7</v>
      </c>
      <c r="L32" s="333">
        <v>20</v>
      </c>
      <c r="M32" s="66">
        <v>3699057.46</v>
      </c>
      <c r="N32" s="35"/>
      <c r="O32" s="35"/>
      <c r="P32" s="35"/>
      <c r="Q32" s="335">
        <v>3699057.46</v>
      </c>
      <c r="R32" s="35" t="s">
        <v>100</v>
      </c>
      <c r="S32" s="35"/>
      <c r="T32" s="30">
        <v>9296.4500000000007</v>
      </c>
      <c r="U32" s="75" t="s">
        <v>112</v>
      </c>
    </row>
    <row r="33" spans="1:26" ht="19.5" customHeight="1" outlineLevel="1">
      <c r="A33" s="336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8" t="s">
        <v>37</v>
      </c>
      <c r="M33" s="331">
        <v>3699057.46</v>
      </c>
      <c r="N33" s="339"/>
      <c r="O33" s="340"/>
      <c r="P33" s="340"/>
      <c r="Q33" s="340"/>
      <c r="R33" s="340"/>
      <c r="S33" s="340"/>
      <c r="T33" s="341"/>
      <c r="U33" s="342"/>
    </row>
    <row r="34" spans="1:26" ht="75.75" customHeight="1" outlineLevel="1">
      <c r="A34" s="298">
        <v>5</v>
      </c>
      <c r="B34" s="333">
        <v>281</v>
      </c>
      <c r="C34" s="334" t="s">
        <v>118</v>
      </c>
      <c r="D34" s="333">
        <v>1982</v>
      </c>
      <c r="E34" s="333"/>
      <c r="F34" s="333" t="s">
        <v>113</v>
      </c>
      <c r="G34" s="333">
        <v>2</v>
      </c>
      <c r="H34" s="333">
        <v>2</v>
      </c>
      <c r="I34" s="333">
        <v>512.6</v>
      </c>
      <c r="J34" s="333">
        <v>435.2</v>
      </c>
      <c r="K34" s="333">
        <v>435.2</v>
      </c>
      <c r="L34" s="333">
        <v>16</v>
      </c>
      <c r="M34" s="66">
        <v>1361862.66</v>
      </c>
      <c r="N34" s="35"/>
      <c r="O34" s="35"/>
      <c r="P34" s="35"/>
      <c r="Q34" s="335">
        <v>1361862.66</v>
      </c>
      <c r="R34" s="35" t="s">
        <v>35</v>
      </c>
      <c r="S34" s="35"/>
      <c r="T34" s="30">
        <v>3129.28</v>
      </c>
      <c r="U34" s="75" t="s">
        <v>112</v>
      </c>
    </row>
    <row r="35" spans="1:26" ht="19.5" customHeight="1" outlineLevel="1">
      <c r="A35" s="336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8" t="s">
        <v>37</v>
      </c>
      <c r="M35" s="331">
        <v>1361862.66</v>
      </c>
      <c r="N35" s="339"/>
      <c r="O35" s="340"/>
      <c r="P35" s="340"/>
      <c r="Q35" s="340"/>
      <c r="R35" s="340"/>
      <c r="S35" s="340"/>
      <c r="T35" s="341"/>
      <c r="U35" s="342"/>
    </row>
    <row r="36" spans="1:26" ht="64.5" customHeight="1" outlineLevel="1">
      <c r="A36" s="298">
        <v>6</v>
      </c>
      <c r="B36" s="333">
        <v>429</v>
      </c>
      <c r="C36" s="334" t="s">
        <v>119</v>
      </c>
      <c r="D36" s="333">
        <v>1970</v>
      </c>
      <c r="E36" s="333"/>
      <c r="F36" s="333" t="s">
        <v>120</v>
      </c>
      <c r="G36" s="333">
        <v>2</v>
      </c>
      <c r="H36" s="333">
        <v>3</v>
      </c>
      <c r="I36" s="333">
        <v>588</v>
      </c>
      <c r="J36" s="333">
        <v>522.79999999999995</v>
      </c>
      <c r="K36" s="333">
        <v>313.39999999999998</v>
      </c>
      <c r="L36" s="333">
        <v>25</v>
      </c>
      <c r="M36" s="66">
        <v>4860184.0599999996</v>
      </c>
      <c r="N36" s="35"/>
      <c r="O36" s="35"/>
      <c r="P36" s="35"/>
      <c r="Q36" s="335">
        <v>4860184.0599999996</v>
      </c>
      <c r="R36" s="35" t="s">
        <v>91</v>
      </c>
      <c r="S36" s="35"/>
      <c r="T36" s="30">
        <v>9296.4500000000007</v>
      </c>
      <c r="U36" s="75" t="s">
        <v>112</v>
      </c>
      <c r="Y36" s="204"/>
      <c r="Z36" s="204"/>
    </row>
    <row r="37" spans="1:26" ht="19.5" customHeight="1" outlineLevel="1">
      <c r="A37" s="343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344" t="s">
        <v>37</v>
      </c>
      <c r="M37" s="331">
        <v>4860184.0599999996</v>
      </c>
      <c r="N37" s="339"/>
      <c r="O37" s="340"/>
      <c r="P37" s="340"/>
      <c r="Q37" s="340"/>
      <c r="R37" s="340"/>
      <c r="S37" s="340"/>
      <c r="T37" s="341"/>
      <c r="U37" s="342"/>
      <c r="Y37" s="204"/>
      <c r="Z37" s="204"/>
    </row>
    <row r="38" spans="1:26" ht="79.5" customHeight="1" outlineLevel="1">
      <c r="A38" s="571">
        <v>7</v>
      </c>
      <c r="B38" s="571">
        <v>430</v>
      </c>
      <c r="C38" s="612" t="s">
        <v>121</v>
      </c>
      <c r="D38" s="571">
        <v>1979</v>
      </c>
      <c r="E38" s="571"/>
      <c r="F38" s="571" t="s">
        <v>113</v>
      </c>
      <c r="G38" s="571">
        <v>2</v>
      </c>
      <c r="H38" s="571">
        <v>2</v>
      </c>
      <c r="I38" s="571">
        <v>1227.98</v>
      </c>
      <c r="J38" s="571">
        <v>1031.23</v>
      </c>
      <c r="K38" s="571">
        <v>878.53</v>
      </c>
      <c r="L38" s="595">
        <v>72</v>
      </c>
      <c r="M38" s="345">
        <v>843573.29</v>
      </c>
      <c r="N38" s="35"/>
      <c r="O38" s="35"/>
      <c r="P38" s="35"/>
      <c r="Q38" s="335">
        <v>843573.29</v>
      </c>
      <c r="R38" s="306" t="s">
        <v>88</v>
      </c>
      <c r="S38" s="35"/>
      <c r="T38" s="30">
        <v>960.21</v>
      </c>
      <c r="U38" s="75" t="s">
        <v>122</v>
      </c>
    </row>
    <row r="39" spans="1:26" ht="84.75" customHeight="1" outlineLevel="1">
      <c r="A39" s="571"/>
      <c r="B39" s="571"/>
      <c r="C39" s="613"/>
      <c r="D39" s="571"/>
      <c r="E39" s="571"/>
      <c r="F39" s="571"/>
      <c r="G39" s="571"/>
      <c r="H39" s="571"/>
      <c r="I39" s="571"/>
      <c r="J39" s="571"/>
      <c r="K39" s="571"/>
      <c r="L39" s="595"/>
      <c r="M39" s="345">
        <v>1920519.29</v>
      </c>
      <c r="N39" s="35"/>
      <c r="O39" s="35"/>
      <c r="P39" s="35"/>
      <c r="Q39" s="335">
        <v>1920519.29</v>
      </c>
      <c r="R39" s="306" t="s">
        <v>139</v>
      </c>
      <c r="S39" s="35"/>
      <c r="T39" s="30">
        <v>2186.06</v>
      </c>
      <c r="U39" s="35" t="s">
        <v>112</v>
      </c>
    </row>
    <row r="40" spans="1:26" ht="78.75" customHeight="1" outlineLevel="1">
      <c r="A40" s="571"/>
      <c r="B40" s="571"/>
      <c r="C40" s="614"/>
      <c r="D40" s="571"/>
      <c r="E40" s="571"/>
      <c r="F40" s="571"/>
      <c r="G40" s="571"/>
      <c r="H40" s="571"/>
      <c r="I40" s="571"/>
      <c r="J40" s="571"/>
      <c r="K40" s="571"/>
      <c r="L40" s="595"/>
      <c r="M40" s="345">
        <v>3016555.74</v>
      </c>
      <c r="N40" s="35"/>
      <c r="O40" s="35"/>
      <c r="P40" s="35"/>
      <c r="Q40" s="335">
        <v>3016555.74</v>
      </c>
      <c r="R40" s="306" t="s">
        <v>150</v>
      </c>
      <c r="S40" s="35"/>
      <c r="T40" s="30">
        <v>3433.64</v>
      </c>
      <c r="U40" s="35" t="s">
        <v>112</v>
      </c>
    </row>
    <row r="41" spans="1:26" ht="19.5" customHeight="1" outlineLevel="1">
      <c r="A41" s="346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 t="s">
        <v>151</v>
      </c>
      <c r="M41" s="66">
        <f>M38+M39+M40</f>
        <v>5780648.3200000003</v>
      </c>
      <c r="N41" s="35"/>
      <c r="O41" s="35"/>
      <c r="P41" s="35"/>
      <c r="Q41" s="35"/>
      <c r="R41" s="35"/>
      <c r="S41" s="35"/>
      <c r="T41" s="30"/>
      <c r="U41" s="35"/>
    </row>
    <row r="42" spans="1:26" ht="22.5" customHeight="1" outlineLevel="1" thickBot="1">
      <c r="A42" s="600" t="s">
        <v>54</v>
      </c>
      <c r="B42" s="601"/>
      <c r="C42" s="601"/>
      <c r="D42" s="601"/>
      <c r="E42" s="601"/>
      <c r="F42" s="601"/>
      <c r="G42" s="601"/>
      <c r="H42" s="602"/>
      <c r="I42" s="347"/>
      <c r="J42" s="347"/>
      <c r="K42" s="347"/>
      <c r="L42" s="348">
        <f>L25+L30+L32+L34+L36+L38</f>
        <v>269</v>
      </c>
      <c r="M42" s="349">
        <f>M29+M31+M33+M35+M37+M41</f>
        <v>22061169.189999998</v>
      </c>
      <c r="N42" s="350"/>
      <c r="O42" s="350"/>
      <c r="P42" s="350"/>
      <c r="Q42" s="351"/>
      <c r="R42" s="350"/>
      <c r="S42" s="350"/>
      <c r="T42" s="350"/>
      <c r="U42" s="352"/>
    </row>
    <row r="43" spans="1:26" ht="22.5" customHeight="1" outlineLevel="1">
      <c r="A43" s="619" t="s">
        <v>70</v>
      </c>
      <c r="B43" s="620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1"/>
    </row>
    <row r="44" spans="1:26" ht="63.75" customHeight="1" outlineLevel="1">
      <c r="A44" s="353">
        <v>8</v>
      </c>
      <c r="B44" s="354">
        <v>88</v>
      </c>
      <c r="C44" s="355" t="s">
        <v>127</v>
      </c>
      <c r="D44" s="356">
        <v>1958</v>
      </c>
      <c r="E44" s="356">
        <v>2005</v>
      </c>
      <c r="F44" s="356" t="s">
        <v>128</v>
      </c>
      <c r="G44" s="356">
        <v>2</v>
      </c>
      <c r="H44" s="356">
        <v>1</v>
      </c>
      <c r="I44" s="356">
        <v>404.8</v>
      </c>
      <c r="J44" s="356">
        <v>371.1</v>
      </c>
      <c r="K44" s="356">
        <v>247.7</v>
      </c>
      <c r="L44" s="357">
        <v>16</v>
      </c>
      <c r="M44" s="358">
        <v>1266732.55</v>
      </c>
      <c r="N44" s="359"/>
      <c r="O44" s="360"/>
      <c r="P44" s="360"/>
      <c r="Q44" s="361">
        <v>1266732.55</v>
      </c>
      <c r="R44" s="362" t="s">
        <v>35</v>
      </c>
      <c r="S44" s="360"/>
      <c r="T44" s="363">
        <v>3129.28</v>
      </c>
      <c r="U44" s="364" t="s">
        <v>112</v>
      </c>
    </row>
    <row r="45" spans="1:26" ht="22.5" customHeight="1" outlineLevel="1">
      <c r="A45" s="365"/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7" t="s">
        <v>37</v>
      </c>
      <c r="M45" s="221">
        <v>1266732.55</v>
      </c>
      <c r="N45" s="368"/>
      <c r="O45" s="368"/>
      <c r="P45" s="368"/>
      <c r="Q45" s="369"/>
      <c r="R45" s="368"/>
      <c r="S45" s="368"/>
      <c r="T45" s="368"/>
      <c r="U45" s="370"/>
    </row>
    <row r="46" spans="1:26" ht="69" customHeight="1" outlineLevel="1">
      <c r="A46" s="371">
        <v>9</v>
      </c>
      <c r="B46" s="372">
        <v>120</v>
      </c>
      <c r="C46" s="373" t="s">
        <v>129</v>
      </c>
      <c r="D46" s="372">
        <v>1959</v>
      </c>
      <c r="E46" s="372">
        <v>2005</v>
      </c>
      <c r="F46" s="372" t="s">
        <v>128</v>
      </c>
      <c r="G46" s="372">
        <v>2</v>
      </c>
      <c r="H46" s="372">
        <v>1</v>
      </c>
      <c r="I46" s="372">
        <v>401</v>
      </c>
      <c r="J46" s="372">
        <v>366.7</v>
      </c>
      <c r="K46" s="372">
        <v>366.7</v>
      </c>
      <c r="L46" s="374">
        <v>13</v>
      </c>
      <c r="M46" s="375">
        <v>1254841.28</v>
      </c>
      <c r="N46" s="376"/>
      <c r="O46" s="222"/>
      <c r="P46" s="222"/>
      <c r="Q46" s="377">
        <v>1254841.28</v>
      </c>
      <c r="R46" s="378" t="s">
        <v>35</v>
      </c>
      <c r="S46" s="378"/>
      <c r="T46" s="379">
        <v>3129.28</v>
      </c>
      <c r="U46" s="380" t="s">
        <v>112</v>
      </c>
    </row>
    <row r="47" spans="1:26" ht="22.5" customHeight="1" outlineLevel="1">
      <c r="A47" s="365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7" t="s">
        <v>37</v>
      </c>
      <c r="M47" s="221">
        <v>1254841.28</v>
      </c>
      <c r="N47" s="368"/>
      <c r="O47" s="368"/>
      <c r="P47" s="368"/>
      <c r="Q47" s="369"/>
      <c r="R47" s="368"/>
      <c r="S47" s="368"/>
      <c r="T47" s="368"/>
      <c r="U47" s="381"/>
    </row>
    <row r="48" spans="1:26" ht="64.5" customHeight="1" outlineLevel="1">
      <c r="A48" s="382">
        <v>10</v>
      </c>
      <c r="B48" s="383">
        <v>122</v>
      </c>
      <c r="C48" s="384" t="s">
        <v>130</v>
      </c>
      <c r="D48" s="383">
        <v>1958</v>
      </c>
      <c r="E48" s="383">
        <v>2006</v>
      </c>
      <c r="F48" s="383" t="s">
        <v>128</v>
      </c>
      <c r="G48" s="383">
        <v>2</v>
      </c>
      <c r="H48" s="383">
        <v>1</v>
      </c>
      <c r="I48" s="383">
        <v>413.2</v>
      </c>
      <c r="J48" s="383">
        <v>379.5</v>
      </c>
      <c r="K48" s="383">
        <v>250</v>
      </c>
      <c r="L48" s="385">
        <v>12</v>
      </c>
      <c r="M48" s="221">
        <v>1293018.5</v>
      </c>
      <c r="N48" s="386"/>
      <c r="O48" s="387"/>
      <c r="P48" s="387"/>
      <c r="Q48" s="388">
        <v>1293081.5</v>
      </c>
      <c r="R48" s="387" t="s">
        <v>35</v>
      </c>
      <c r="S48" s="387"/>
      <c r="T48" s="389">
        <v>3129.28</v>
      </c>
      <c r="U48" s="390" t="s">
        <v>112</v>
      </c>
    </row>
    <row r="49" spans="1:23" ht="20.25" customHeight="1" outlineLevel="1" thickBot="1">
      <c r="A49" s="391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3" t="s">
        <v>37</v>
      </c>
      <c r="M49" s="394">
        <v>1293018.5</v>
      </c>
      <c r="N49" s="395"/>
      <c r="O49" s="396"/>
      <c r="P49" s="396"/>
      <c r="Q49" s="397"/>
      <c r="R49" s="396"/>
      <c r="S49" s="396"/>
      <c r="T49" s="396"/>
      <c r="U49" s="398"/>
    </row>
    <row r="50" spans="1:23" ht="22.5" customHeight="1" outlineLevel="1" thickBot="1">
      <c r="A50" s="616" t="s">
        <v>131</v>
      </c>
      <c r="B50" s="617"/>
      <c r="C50" s="617"/>
      <c r="D50" s="617"/>
      <c r="E50" s="617"/>
      <c r="F50" s="617"/>
      <c r="G50" s="617"/>
      <c r="H50" s="617"/>
      <c r="I50" s="617"/>
      <c r="J50" s="617"/>
      <c r="K50" s="618"/>
      <c r="L50" s="399">
        <f>L44+L46+L48</f>
        <v>41</v>
      </c>
      <c r="M50" s="400">
        <f>M45+M47+M49</f>
        <v>3814592.33</v>
      </c>
      <c r="N50" s="205"/>
      <c r="O50" s="205"/>
      <c r="P50" s="205"/>
      <c r="Q50" s="206"/>
      <c r="R50" s="205"/>
      <c r="S50" s="205"/>
      <c r="T50" s="205"/>
      <c r="U50" s="207"/>
    </row>
    <row r="51" spans="1:23" ht="35.25" customHeight="1" thickBot="1">
      <c r="A51" s="599" t="s">
        <v>79</v>
      </c>
      <c r="B51" s="599"/>
      <c r="C51" s="599"/>
      <c r="D51" s="599"/>
      <c r="E51" s="599"/>
      <c r="F51" s="599"/>
      <c r="G51" s="599"/>
      <c r="H51" s="599"/>
      <c r="I51" s="401"/>
      <c r="J51" s="114"/>
      <c r="K51" s="114"/>
      <c r="L51" s="402">
        <f>L23+L42+L50</f>
        <v>317</v>
      </c>
      <c r="M51" s="403">
        <f>M23+M42+M50</f>
        <v>28163221.509999998</v>
      </c>
      <c r="N51" s="117"/>
      <c r="O51" s="117"/>
      <c r="P51" s="117"/>
      <c r="Q51" s="118"/>
      <c r="R51" s="117"/>
      <c r="S51" s="117"/>
      <c r="T51" s="117"/>
      <c r="U51" s="119"/>
      <c r="V51" s="108"/>
      <c r="W51" s="108"/>
    </row>
    <row r="56" spans="1:23" ht="15" customHeight="1">
      <c r="A56" s="120" t="s">
        <v>85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</row>
    <row r="59" spans="1:23">
      <c r="M59" s="121"/>
    </row>
  </sheetData>
  <mergeCells count="71">
    <mergeCell ref="L25:L28"/>
    <mergeCell ref="M25:M28"/>
    <mergeCell ref="A50:K50"/>
    <mergeCell ref="A43:U43"/>
    <mergeCell ref="R25:R28"/>
    <mergeCell ref="S25:S28"/>
    <mergeCell ref="T25:T28"/>
    <mergeCell ref="U25:U28"/>
    <mergeCell ref="A29:L29"/>
    <mergeCell ref="P25:P28"/>
    <mergeCell ref="Q25:Q28"/>
    <mergeCell ref="N25:N28"/>
    <mergeCell ref="O25:O28"/>
    <mergeCell ref="F25:F28"/>
    <mergeCell ref="I25:I28"/>
    <mergeCell ref="J25:J28"/>
    <mergeCell ref="K25:K28"/>
    <mergeCell ref="A51:H51"/>
    <mergeCell ref="A42:H42"/>
    <mergeCell ref="A23:H23"/>
    <mergeCell ref="A25:A28"/>
    <mergeCell ref="B25:B28"/>
    <mergeCell ref="C25:C28"/>
    <mergeCell ref="D25:D28"/>
    <mergeCell ref="E25:E28"/>
    <mergeCell ref="G25:G28"/>
    <mergeCell ref="H25:H28"/>
    <mergeCell ref="A38:A40"/>
    <mergeCell ref="B38:B40"/>
    <mergeCell ref="C38:C40"/>
    <mergeCell ref="D38:D40"/>
    <mergeCell ref="J38:J40"/>
    <mergeCell ref="U13:U18"/>
    <mergeCell ref="D15:D18"/>
    <mergeCell ref="E15:E18"/>
    <mergeCell ref="J15:J16"/>
    <mergeCell ref="K15:K16"/>
    <mergeCell ref="M15:M16"/>
    <mergeCell ref="N15:Q15"/>
    <mergeCell ref="G13:G18"/>
    <mergeCell ref="H13:H18"/>
    <mergeCell ref="I13:I16"/>
    <mergeCell ref="J13:K13"/>
    <mergeCell ref="L13:L16"/>
    <mergeCell ref="M13:Q13"/>
    <mergeCell ref="R13:R18"/>
    <mergeCell ref="S13:S16"/>
    <mergeCell ref="T13:T16"/>
    <mergeCell ref="C11:N11"/>
    <mergeCell ref="A13:A17"/>
    <mergeCell ref="B13:B18"/>
    <mergeCell ref="C13:C18"/>
    <mergeCell ref="D13:E14"/>
    <mergeCell ref="F13:F18"/>
    <mergeCell ref="Q6:T6"/>
    <mergeCell ref="Q7:T7"/>
    <mergeCell ref="D8:M8"/>
    <mergeCell ref="C9:N9"/>
    <mergeCell ref="C10:N10"/>
    <mergeCell ref="Q1:T1"/>
    <mergeCell ref="Q2:T2"/>
    <mergeCell ref="Q3:T3"/>
    <mergeCell ref="Q4:T4"/>
    <mergeCell ref="Q5:T5"/>
    <mergeCell ref="K38:K40"/>
    <mergeCell ref="L38:L40"/>
    <mergeCell ref="E38:E40"/>
    <mergeCell ref="F38:F40"/>
    <mergeCell ref="G38:G40"/>
    <mergeCell ref="H38:H40"/>
    <mergeCell ref="I38:I40"/>
  </mergeCells>
  <pageMargins left="0.7" right="0.7" top="0.43" bottom="0.41" header="0.26" footer="0.3"/>
  <pageSetup paperSize="9" scale="48" firstPageNumber="0" orientation="landscape" r:id="rId1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Z90"/>
  <sheetViews>
    <sheetView topLeftCell="A16" zoomScale="60" zoomScaleNormal="60" zoomScaleSheetLayoutView="65" zoomScalePageLayoutView="65" workbookViewId="0">
      <selection activeCell="K100" sqref="K100"/>
    </sheetView>
  </sheetViews>
  <sheetFormatPr defaultRowHeight="15" outlineLevelRow="1"/>
  <cols>
    <col min="1" max="2" width="9.28515625" bestFit="1" customWidth="1"/>
    <col min="3" max="3" width="24" customWidth="1"/>
    <col min="4" max="5" width="9.28515625" bestFit="1" customWidth="1"/>
    <col min="6" max="6" width="10" customWidth="1"/>
    <col min="7" max="9" width="9.28515625" bestFit="1" customWidth="1"/>
    <col min="10" max="10" width="9.7109375" customWidth="1"/>
    <col min="11" max="12" width="9.28515625" bestFit="1" customWidth="1"/>
    <col min="13" max="13" width="16.5703125" bestFit="1" customWidth="1"/>
    <col min="14" max="16" width="9.28515625" bestFit="1" customWidth="1"/>
    <col min="17" max="17" width="16.5703125" bestFit="1" customWidth="1"/>
    <col min="18" max="18" width="20.7109375" customWidth="1"/>
    <col min="19" max="19" width="9.28515625" bestFit="1" customWidth="1"/>
    <col min="20" max="20" width="12.7109375" bestFit="1" customWidth="1"/>
    <col min="21" max="21" width="9.28515625" bestFit="1" customWidth="1"/>
  </cols>
  <sheetData>
    <row r="1" spans="1:21" ht="15.75">
      <c r="Q1" s="591" t="s">
        <v>133</v>
      </c>
      <c r="R1" s="591"/>
      <c r="S1" s="591"/>
      <c r="T1" s="591"/>
      <c r="U1" s="3"/>
    </row>
    <row r="2" spans="1:21" ht="15.75">
      <c r="Q2" s="592" t="s">
        <v>149</v>
      </c>
      <c r="R2" s="592"/>
      <c r="S2" s="592"/>
      <c r="T2" s="592"/>
      <c r="U2" s="2"/>
    </row>
    <row r="3" spans="1:21" ht="15.75">
      <c r="Q3" s="592" t="s">
        <v>80</v>
      </c>
      <c r="R3" s="592"/>
      <c r="S3" s="592"/>
      <c r="T3" s="592"/>
      <c r="U3" s="2"/>
    </row>
    <row r="4" spans="1:21" ht="15.75">
      <c r="Q4" s="592" t="s">
        <v>81</v>
      </c>
      <c r="R4" s="592"/>
      <c r="S4" s="592"/>
      <c r="T4" s="592"/>
      <c r="U4" s="2"/>
    </row>
    <row r="5" spans="1:21" ht="15.75">
      <c r="Q5" s="592" t="s">
        <v>82</v>
      </c>
      <c r="R5" s="592"/>
      <c r="S5" s="592"/>
      <c r="T5" s="592"/>
      <c r="U5" s="2"/>
    </row>
    <row r="6" spans="1:21" ht="15.75">
      <c r="Q6" s="593" t="s">
        <v>83</v>
      </c>
      <c r="R6" s="593"/>
      <c r="S6" s="593"/>
      <c r="T6" s="593"/>
      <c r="U6" s="3"/>
    </row>
    <row r="7" spans="1:21" ht="15.75">
      <c r="Q7" s="592" t="s">
        <v>103</v>
      </c>
      <c r="R7" s="592"/>
      <c r="S7" s="592"/>
      <c r="T7" s="592"/>
      <c r="U7" s="3"/>
    </row>
    <row r="8" spans="1:21" ht="18.75">
      <c r="D8" s="585" t="s">
        <v>0</v>
      </c>
      <c r="E8" s="585"/>
      <c r="F8" s="585"/>
      <c r="G8" s="585"/>
      <c r="H8" s="585"/>
      <c r="I8" s="585"/>
      <c r="J8" s="585"/>
      <c r="K8" s="585"/>
      <c r="L8" s="585"/>
      <c r="M8" s="585"/>
      <c r="N8" s="2"/>
      <c r="O8" s="2"/>
      <c r="P8" s="2"/>
    </row>
    <row r="9" spans="1:21" ht="18.75">
      <c r="C9" s="594" t="s">
        <v>1</v>
      </c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2"/>
      <c r="P9" s="2"/>
      <c r="R9" s="4"/>
    </row>
    <row r="10" spans="1:21" ht="18.75">
      <c r="C10" s="584" t="s">
        <v>95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2"/>
      <c r="P10" s="2"/>
    </row>
    <row r="11" spans="1:21" ht="18.75">
      <c r="C11" s="585" t="s">
        <v>3</v>
      </c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2"/>
      <c r="P11" s="2"/>
    </row>
    <row r="12" spans="1:21" ht="15.75" thickBot="1"/>
    <row r="13" spans="1:21" ht="51.75" customHeight="1" thickBot="1">
      <c r="A13" s="684" t="s">
        <v>4</v>
      </c>
      <c r="B13" s="681" t="s">
        <v>5</v>
      </c>
      <c r="C13" s="681" t="s">
        <v>6</v>
      </c>
      <c r="D13" s="682" t="s">
        <v>7</v>
      </c>
      <c r="E13" s="682"/>
      <c r="F13" s="681" t="s">
        <v>8</v>
      </c>
      <c r="G13" s="681" t="s">
        <v>9</v>
      </c>
      <c r="H13" s="681" t="s">
        <v>10</v>
      </c>
      <c r="I13" s="680" t="s">
        <v>11</v>
      </c>
      <c r="J13" s="683" t="s">
        <v>12</v>
      </c>
      <c r="K13" s="683"/>
      <c r="L13" s="680" t="s">
        <v>13</v>
      </c>
      <c r="M13" s="684" t="s">
        <v>14</v>
      </c>
      <c r="N13" s="684"/>
      <c r="O13" s="684"/>
      <c r="P13" s="684"/>
      <c r="Q13" s="684"/>
      <c r="R13" s="681" t="s">
        <v>15</v>
      </c>
      <c r="S13" s="680" t="s">
        <v>16</v>
      </c>
      <c r="T13" s="680" t="s">
        <v>17</v>
      </c>
      <c r="U13" s="680" t="s">
        <v>18</v>
      </c>
    </row>
    <row r="14" spans="1:21" ht="2.25" hidden="1" customHeight="1">
      <c r="A14" s="684"/>
      <c r="B14" s="681"/>
      <c r="C14" s="681"/>
      <c r="D14" s="682"/>
      <c r="E14" s="682"/>
      <c r="F14" s="681"/>
      <c r="G14" s="681"/>
      <c r="H14" s="681"/>
      <c r="I14" s="681"/>
      <c r="J14" s="131"/>
      <c r="K14" s="132"/>
      <c r="L14" s="680"/>
      <c r="M14" s="133"/>
      <c r="N14" s="134"/>
      <c r="O14" s="134"/>
      <c r="P14" s="134"/>
      <c r="Q14" s="135"/>
      <c r="R14" s="681"/>
      <c r="S14" s="681"/>
      <c r="T14" s="681"/>
      <c r="U14" s="681"/>
    </row>
    <row r="15" spans="1:21" ht="15.75" customHeight="1" thickBot="1">
      <c r="A15" s="684"/>
      <c r="B15" s="681"/>
      <c r="C15" s="681"/>
      <c r="D15" s="681" t="s">
        <v>19</v>
      </c>
      <c r="E15" s="681" t="s">
        <v>20</v>
      </c>
      <c r="F15" s="681"/>
      <c r="G15" s="681"/>
      <c r="H15" s="681"/>
      <c r="I15" s="681"/>
      <c r="J15" s="680" t="s">
        <v>21</v>
      </c>
      <c r="K15" s="680" t="s">
        <v>22</v>
      </c>
      <c r="L15" s="680"/>
      <c r="M15" s="680" t="s">
        <v>21</v>
      </c>
      <c r="N15" s="682" t="s">
        <v>23</v>
      </c>
      <c r="O15" s="682"/>
      <c r="P15" s="682"/>
      <c r="Q15" s="682"/>
      <c r="R15" s="681"/>
      <c r="S15" s="681"/>
      <c r="T15" s="681"/>
      <c r="U15" s="681"/>
    </row>
    <row r="16" spans="1:21" ht="111.75" customHeight="1" thickBot="1">
      <c r="A16" s="684"/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136" t="s">
        <v>24</v>
      </c>
      <c r="O16" s="210" t="s">
        <v>25</v>
      </c>
      <c r="P16" s="210" t="s">
        <v>26</v>
      </c>
      <c r="Q16" s="210" t="s">
        <v>27</v>
      </c>
      <c r="R16" s="681"/>
      <c r="S16" s="681"/>
      <c r="T16" s="681"/>
      <c r="U16" s="681"/>
    </row>
    <row r="17" spans="1:26" ht="5.25" hidden="1" customHeight="1">
      <c r="A17" s="684"/>
      <c r="B17" s="681"/>
      <c r="C17" s="681"/>
      <c r="D17" s="681"/>
      <c r="E17" s="681"/>
      <c r="F17" s="681"/>
      <c r="G17" s="681"/>
      <c r="H17" s="681"/>
      <c r="I17" s="137"/>
      <c r="J17" s="137"/>
      <c r="K17" s="137"/>
      <c r="L17" s="137"/>
      <c r="M17" s="137"/>
      <c r="N17" s="138"/>
      <c r="O17" s="137"/>
      <c r="P17" s="137"/>
      <c r="Q17" s="137"/>
      <c r="R17" s="681"/>
      <c r="S17" s="137"/>
      <c r="T17" s="137"/>
      <c r="U17" s="680"/>
    </row>
    <row r="18" spans="1:26" ht="32.25" thickBot="1">
      <c r="A18" s="139"/>
      <c r="B18" s="681"/>
      <c r="C18" s="681"/>
      <c r="D18" s="681"/>
      <c r="E18" s="681"/>
      <c r="F18" s="681"/>
      <c r="G18" s="681"/>
      <c r="H18" s="681"/>
      <c r="I18" s="209" t="s">
        <v>28</v>
      </c>
      <c r="J18" s="140" t="s">
        <v>28</v>
      </c>
      <c r="K18" s="140" t="s">
        <v>28</v>
      </c>
      <c r="L18" s="140" t="s">
        <v>29</v>
      </c>
      <c r="M18" s="140" t="s">
        <v>30</v>
      </c>
      <c r="N18" s="140" t="s">
        <v>30</v>
      </c>
      <c r="O18" s="140" t="s">
        <v>30</v>
      </c>
      <c r="P18" s="140" t="s">
        <v>30</v>
      </c>
      <c r="Q18" s="140" t="s">
        <v>30</v>
      </c>
      <c r="R18" s="681"/>
      <c r="S18" s="209" t="s">
        <v>31</v>
      </c>
      <c r="T18" s="140" t="s">
        <v>31</v>
      </c>
      <c r="U18" s="680"/>
    </row>
    <row r="19" spans="1:26" ht="16.5" thickBot="1">
      <c r="A19" s="208">
        <v>1</v>
      </c>
      <c r="B19" s="141">
        <v>2</v>
      </c>
      <c r="C19" s="141">
        <v>3</v>
      </c>
      <c r="D19" s="141">
        <v>4</v>
      </c>
      <c r="E19" s="141">
        <v>5</v>
      </c>
      <c r="F19" s="141">
        <v>6</v>
      </c>
      <c r="G19" s="142">
        <v>7</v>
      </c>
      <c r="H19" s="141">
        <v>8</v>
      </c>
      <c r="I19" s="141">
        <v>9</v>
      </c>
      <c r="J19" s="141">
        <v>10</v>
      </c>
      <c r="K19" s="141">
        <v>11</v>
      </c>
      <c r="L19" s="141">
        <v>12</v>
      </c>
      <c r="M19" s="141">
        <v>13</v>
      </c>
      <c r="N19" s="141">
        <v>14</v>
      </c>
      <c r="O19" s="141">
        <v>15</v>
      </c>
      <c r="P19" s="141">
        <v>16</v>
      </c>
      <c r="Q19" s="141">
        <v>17</v>
      </c>
      <c r="R19" s="141">
        <v>18</v>
      </c>
      <c r="S19" s="141">
        <v>19</v>
      </c>
      <c r="T19" s="143">
        <v>20</v>
      </c>
      <c r="U19" s="209">
        <v>21</v>
      </c>
    </row>
    <row r="20" spans="1:26" ht="15.75">
      <c r="A20" s="144" t="s">
        <v>32</v>
      </c>
      <c r="B20" s="145"/>
      <c r="C20" s="145"/>
      <c r="D20" s="145"/>
      <c r="E20" s="145"/>
      <c r="F20" s="145"/>
      <c r="G20" s="145"/>
      <c r="H20" s="146"/>
      <c r="I20" s="146"/>
      <c r="J20" s="146"/>
      <c r="K20" s="146"/>
      <c r="L20" s="146"/>
      <c r="M20" s="146"/>
      <c r="N20" s="147"/>
      <c r="O20" s="147"/>
      <c r="P20" s="147"/>
      <c r="Q20" s="147"/>
      <c r="R20" s="147"/>
      <c r="S20" s="147"/>
      <c r="T20" s="147"/>
      <c r="U20" s="148"/>
      <c r="V20" s="26"/>
      <c r="W20" s="26"/>
    </row>
    <row r="21" spans="1:26" ht="66" customHeight="1" outlineLevel="1">
      <c r="A21" s="635">
        <v>1</v>
      </c>
      <c r="B21" s="628">
        <v>26</v>
      </c>
      <c r="C21" s="639" t="s">
        <v>86</v>
      </c>
      <c r="D21" s="640">
        <v>1987</v>
      </c>
      <c r="E21" s="640">
        <v>0</v>
      </c>
      <c r="F21" s="643" t="s">
        <v>34</v>
      </c>
      <c r="G21" s="628">
        <v>2</v>
      </c>
      <c r="H21" s="628">
        <v>3</v>
      </c>
      <c r="I21" s="644">
        <v>721</v>
      </c>
      <c r="J21" s="644">
        <v>679</v>
      </c>
      <c r="K21" s="645">
        <v>196</v>
      </c>
      <c r="L21" s="628">
        <v>45</v>
      </c>
      <c r="M21" s="149">
        <v>806903.23</v>
      </c>
      <c r="N21" s="271"/>
      <c r="O21" s="149"/>
      <c r="P21" s="149"/>
      <c r="Q21" s="149">
        <v>806903.23</v>
      </c>
      <c r="R21" s="168" t="s">
        <v>87</v>
      </c>
      <c r="S21" s="253"/>
      <c r="T21" s="149">
        <v>1188.3699999999999</v>
      </c>
      <c r="U21" s="638" t="s">
        <v>102</v>
      </c>
      <c r="V21" s="26"/>
      <c r="W21" s="26"/>
    </row>
    <row r="22" spans="1:26" ht="60" customHeight="1" outlineLevel="1">
      <c r="A22" s="635"/>
      <c r="B22" s="628"/>
      <c r="C22" s="639"/>
      <c r="D22" s="641"/>
      <c r="E22" s="641"/>
      <c r="F22" s="643"/>
      <c r="G22" s="628"/>
      <c r="H22" s="628"/>
      <c r="I22" s="644"/>
      <c r="J22" s="644"/>
      <c r="K22" s="645"/>
      <c r="L22" s="628"/>
      <c r="M22" s="149">
        <v>362015.64</v>
      </c>
      <c r="N22" s="271"/>
      <c r="O22" s="149"/>
      <c r="P22" s="149"/>
      <c r="Q22" s="149">
        <v>362015.64</v>
      </c>
      <c r="R22" s="168" t="s">
        <v>36</v>
      </c>
      <c r="S22" s="253"/>
      <c r="T22" s="149">
        <v>533.16</v>
      </c>
      <c r="U22" s="638"/>
      <c r="V22" s="26"/>
      <c r="W22" s="122"/>
      <c r="Z22" s="270">
        <v>28</v>
      </c>
    </row>
    <row r="23" spans="1:26" ht="54" customHeight="1" outlineLevel="1">
      <c r="A23" s="635"/>
      <c r="B23" s="628"/>
      <c r="C23" s="639"/>
      <c r="D23" s="642"/>
      <c r="E23" s="642"/>
      <c r="F23" s="643"/>
      <c r="G23" s="628"/>
      <c r="H23" s="628"/>
      <c r="I23" s="644"/>
      <c r="J23" s="644"/>
      <c r="K23" s="645"/>
      <c r="L23" s="628"/>
      <c r="M23" s="149">
        <v>722333.78</v>
      </c>
      <c r="N23" s="271"/>
      <c r="O23" s="149"/>
      <c r="P23" s="149"/>
      <c r="Q23" s="149">
        <v>722333.78</v>
      </c>
      <c r="R23" s="168" t="s">
        <v>88</v>
      </c>
      <c r="S23" s="253"/>
      <c r="T23" s="149">
        <v>1063.82</v>
      </c>
      <c r="U23" s="638"/>
      <c r="V23" s="26"/>
      <c r="W23" s="26"/>
    </row>
    <row r="24" spans="1:26" ht="18.75" customHeight="1" outlineLevel="1">
      <c r="A24" s="272"/>
      <c r="B24" s="151"/>
      <c r="C24" s="151"/>
      <c r="D24" s="151"/>
      <c r="E24" s="151"/>
      <c r="F24" s="151"/>
      <c r="G24" s="151"/>
      <c r="H24" s="151"/>
      <c r="I24" s="151"/>
      <c r="J24" s="273"/>
      <c r="K24" s="273"/>
      <c r="L24" s="253" t="s">
        <v>37</v>
      </c>
      <c r="M24" s="149">
        <f>M21+M22+M23</f>
        <v>1891252.6500000001</v>
      </c>
      <c r="N24" s="151"/>
      <c r="O24" s="151"/>
      <c r="P24" s="151"/>
      <c r="Q24" s="151"/>
      <c r="R24" s="151"/>
      <c r="S24" s="151"/>
      <c r="T24" s="152"/>
      <c r="U24" s="153"/>
      <c r="V24" s="26"/>
      <c r="W24" s="26"/>
    </row>
    <row r="25" spans="1:26" ht="53.25" customHeight="1" outlineLevel="1">
      <c r="A25" s="635">
        <v>2</v>
      </c>
      <c r="B25" s="628">
        <v>28</v>
      </c>
      <c r="C25" s="639" t="s">
        <v>89</v>
      </c>
      <c r="D25" s="646">
        <v>1977</v>
      </c>
      <c r="E25" s="646">
        <v>0</v>
      </c>
      <c r="F25" s="643" t="s">
        <v>34</v>
      </c>
      <c r="G25" s="628">
        <v>2</v>
      </c>
      <c r="H25" s="628">
        <v>2</v>
      </c>
      <c r="I25" s="644">
        <v>311</v>
      </c>
      <c r="J25" s="644">
        <v>273</v>
      </c>
      <c r="K25" s="645"/>
      <c r="L25" s="628">
        <v>12</v>
      </c>
      <c r="M25" s="149">
        <v>324425.01</v>
      </c>
      <c r="N25" s="271"/>
      <c r="O25" s="149"/>
      <c r="P25" s="149"/>
      <c r="Q25" s="149">
        <v>324425.01</v>
      </c>
      <c r="R25" s="168" t="s">
        <v>87</v>
      </c>
      <c r="S25" s="253"/>
      <c r="T25" s="149">
        <v>1188.3699999999999</v>
      </c>
      <c r="U25" s="638" t="s">
        <v>102</v>
      </c>
      <c r="V25" s="26"/>
      <c r="W25" s="26"/>
    </row>
    <row r="26" spans="1:26" ht="67.5" customHeight="1" outlineLevel="1">
      <c r="A26" s="635"/>
      <c r="B26" s="628"/>
      <c r="C26" s="639"/>
      <c r="D26" s="646"/>
      <c r="E26" s="646"/>
      <c r="F26" s="643"/>
      <c r="G26" s="628"/>
      <c r="H26" s="628"/>
      <c r="I26" s="644"/>
      <c r="J26" s="644"/>
      <c r="K26" s="645"/>
      <c r="L26" s="628"/>
      <c r="M26" s="149">
        <v>145552.68</v>
      </c>
      <c r="N26" s="271"/>
      <c r="O26" s="149"/>
      <c r="P26" s="149"/>
      <c r="Q26" s="149">
        <v>145552.68</v>
      </c>
      <c r="R26" s="168" t="s">
        <v>36</v>
      </c>
      <c r="S26" s="253"/>
      <c r="T26" s="149">
        <v>533.16</v>
      </c>
      <c r="U26" s="638"/>
      <c r="V26" s="26"/>
      <c r="W26" s="26"/>
    </row>
    <row r="27" spans="1:26" ht="57.75" customHeight="1" outlineLevel="1">
      <c r="A27" s="635"/>
      <c r="B27" s="628"/>
      <c r="C27" s="639"/>
      <c r="D27" s="646"/>
      <c r="E27" s="646"/>
      <c r="F27" s="643"/>
      <c r="G27" s="628"/>
      <c r="H27" s="628"/>
      <c r="I27" s="644"/>
      <c r="J27" s="644"/>
      <c r="K27" s="645"/>
      <c r="L27" s="628"/>
      <c r="M27" s="149">
        <v>290422.86</v>
      </c>
      <c r="N27" s="271"/>
      <c r="O27" s="149"/>
      <c r="P27" s="149"/>
      <c r="Q27" s="149">
        <v>290422.86</v>
      </c>
      <c r="R27" s="168" t="s">
        <v>88</v>
      </c>
      <c r="S27" s="253"/>
      <c r="T27" s="149">
        <v>1063.82</v>
      </c>
      <c r="U27" s="638"/>
      <c r="V27" s="26"/>
      <c r="W27" s="26"/>
    </row>
    <row r="28" spans="1:26" ht="19.5" customHeight="1" outlineLevel="1">
      <c r="A28" s="272"/>
      <c r="B28" s="151"/>
      <c r="C28" s="151"/>
      <c r="D28" s="150"/>
      <c r="E28" s="150"/>
      <c r="F28" s="274"/>
      <c r="G28" s="151"/>
      <c r="H28" s="151"/>
      <c r="I28" s="275"/>
      <c r="J28" s="275"/>
      <c r="K28" s="275"/>
      <c r="L28" s="253" t="s">
        <v>37</v>
      </c>
      <c r="M28" s="149">
        <f>M25+M26+M27</f>
        <v>760400.55</v>
      </c>
      <c r="N28" s="152"/>
      <c r="O28" s="152"/>
      <c r="P28" s="152"/>
      <c r="Q28" s="152"/>
      <c r="R28" s="151"/>
      <c r="S28" s="151"/>
      <c r="T28" s="152"/>
      <c r="U28" s="153"/>
      <c r="V28" s="26"/>
      <c r="W28" s="26"/>
    </row>
    <row r="29" spans="1:26" ht="47.25" customHeight="1" outlineLevel="1">
      <c r="A29" s="256">
        <v>3</v>
      </c>
      <c r="B29" s="253">
        <v>27</v>
      </c>
      <c r="C29" s="168" t="s">
        <v>90</v>
      </c>
      <c r="D29" s="255">
        <v>1972</v>
      </c>
      <c r="E29" s="255">
        <v>0</v>
      </c>
      <c r="F29" s="171" t="s">
        <v>68</v>
      </c>
      <c r="G29" s="253">
        <v>2</v>
      </c>
      <c r="H29" s="253">
        <v>3</v>
      </c>
      <c r="I29" s="173">
        <v>484</v>
      </c>
      <c r="J29" s="173">
        <v>396</v>
      </c>
      <c r="K29" s="174"/>
      <c r="L29" s="253">
        <v>30</v>
      </c>
      <c r="M29" s="149">
        <v>3681394.2</v>
      </c>
      <c r="N29" s="271"/>
      <c r="O29" s="149"/>
      <c r="P29" s="149"/>
      <c r="Q29" s="149">
        <v>3681394.2</v>
      </c>
      <c r="R29" s="168" t="s">
        <v>91</v>
      </c>
      <c r="S29" s="253"/>
      <c r="T29" s="149">
        <v>9296.4500000000007</v>
      </c>
      <c r="U29" s="252" t="s">
        <v>102</v>
      </c>
      <c r="V29" s="26"/>
      <c r="W29" s="26"/>
    </row>
    <row r="30" spans="1:26" ht="18.75" customHeight="1" outlineLevel="1">
      <c r="A30" s="272"/>
      <c r="B30" s="151"/>
      <c r="C30" s="151"/>
      <c r="D30" s="150"/>
      <c r="E30" s="150"/>
      <c r="F30" s="274"/>
      <c r="G30" s="151"/>
      <c r="H30" s="151"/>
      <c r="I30" s="275"/>
      <c r="J30" s="275"/>
      <c r="K30" s="275"/>
      <c r="L30" s="250" t="s">
        <v>37</v>
      </c>
      <c r="M30" s="149">
        <f>M29</f>
        <v>3681394.2</v>
      </c>
      <c r="N30" s="152"/>
      <c r="O30" s="152"/>
      <c r="P30" s="152"/>
      <c r="Q30" s="152"/>
      <c r="R30" s="151"/>
      <c r="S30" s="151"/>
      <c r="T30" s="152"/>
      <c r="U30" s="153"/>
      <c r="V30" s="26"/>
      <c r="W30" s="26"/>
    </row>
    <row r="31" spans="1:26" ht="29.25" customHeight="1" outlineLevel="1">
      <c r="A31" s="276">
        <v>4</v>
      </c>
      <c r="B31" s="250">
        <v>41</v>
      </c>
      <c r="C31" s="277" t="s">
        <v>92</v>
      </c>
      <c r="D31" s="254">
        <v>1973</v>
      </c>
      <c r="E31" s="254"/>
      <c r="F31" s="278" t="s">
        <v>68</v>
      </c>
      <c r="G31" s="250">
        <v>2</v>
      </c>
      <c r="H31" s="250">
        <v>3</v>
      </c>
      <c r="I31" s="279">
        <v>559.70000000000005</v>
      </c>
      <c r="J31" s="279">
        <v>495.9</v>
      </c>
      <c r="K31" s="280">
        <v>78.7</v>
      </c>
      <c r="L31" s="253">
        <v>37</v>
      </c>
      <c r="M31" s="149">
        <v>5024136.46</v>
      </c>
      <c r="N31" s="281"/>
      <c r="O31" s="154"/>
      <c r="P31" s="154"/>
      <c r="Q31" s="154">
        <v>5024136.46</v>
      </c>
      <c r="R31" s="277" t="s">
        <v>91</v>
      </c>
      <c r="S31" s="250"/>
      <c r="T31" s="154">
        <v>10131.35</v>
      </c>
      <c r="U31" s="251" t="s">
        <v>102</v>
      </c>
      <c r="V31" s="26"/>
      <c r="W31" s="26"/>
      <c r="Y31" s="127"/>
    </row>
    <row r="32" spans="1:26" ht="17.25" customHeight="1" outlineLevel="1">
      <c r="A32" s="282"/>
      <c r="B32" s="156"/>
      <c r="C32" s="156"/>
      <c r="D32" s="155"/>
      <c r="E32" s="155"/>
      <c r="F32" s="283"/>
      <c r="G32" s="156"/>
      <c r="H32" s="156"/>
      <c r="I32" s="284"/>
      <c r="J32" s="284"/>
      <c r="K32" s="285"/>
      <c r="L32" s="286" t="s">
        <v>37</v>
      </c>
      <c r="M32" s="287">
        <f>M31</f>
        <v>5024136.46</v>
      </c>
      <c r="N32" s="287"/>
      <c r="O32" s="157"/>
      <c r="P32" s="157"/>
      <c r="Q32" s="157"/>
      <c r="R32" s="156"/>
      <c r="S32" s="156"/>
      <c r="T32" s="157"/>
      <c r="U32" s="158"/>
      <c r="V32" s="26"/>
      <c r="W32" s="26"/>
    </row>
    <row r="33" spans="1:23" ht="36" customHeight="1" outlineLevel="1">
      <c r="A33" s="276">
        <v>5</v>
      </c>
      <c r="B33" s="250">
        <v>36</v>
      </c>
      <c r="C33" s="277" t="s">
        <v>106</v>
      </c>
      <c r="D33" s="254">
        <v>1982</v>
      </c>
      <c r="E33" s="254"/>
      <c r="F33" s="278" t="s">
        <v>68</v>
      </c>
      <c r="G33" s="250">
        <v>1</v>
      </c>
      <c r="H33" s="250">
        <v>4</v>
      </c>
      <c r="I33" s="279">
        <v>155.19999999999999</v>
      </c>
      <c r="J33" s="279">
        <v>155.19999999999999</v>
      </c>
      <c r="K33" s="279"/>
      <c r="L33" s="253">
        <v>7</v>
      </c>
      <c r="M33" s="149">
        <v>770661.12</v>
      </c>
      <c r="N33" s="154"/>
      <c r="O33" s="154"/>
      <c r="P33" s="154"/>
      <c r="Q33" s="154">
        <v>770661.12</v>
      </c>
      <c r="R33" s="277" t="s">
        <v>35</v>
      </c>
      <c r="S33" s="250"/>
      <c r="T33" s="154">
        <v>4965.6000000000004</v>
      </c>
      <c r="U33" s="251" t="s">
        <v>102</v>
      </c>
      <c r="V33" s="26"/>
      <c r="W33" s="26"/>
    </row>
    <row r="34" spans="1:23" ht="17.25" customHeight="1" outlineLevel="1">
      <c r="A34" s="282"/>
      <c r="B34" s="156"/>
      <c r="C34" s="156"/>
      <c r="D34" s="155"/>
      <c r="E34" s="155"/>
      <c r="F34" s="283"/>
      <c r="G34" s="156"/>
      <c r="H34" s="156"/>
      <c r="I34" s="284"/>
      <c r="J34" s="284"/>
      <c r="K34" s="285"/>
      <c r="L34" s="286" t="s">
        <v>37</v>
      </c>
      <c r="M34" s="287">
        <v>770661.12</v>
      </c>
      <c r="N34" s="287"/>
      <c r="O34" s="157"/>
      <c r="P34" s="157"/>
      <c r="Q34" s="157"/>
      <c r="R34" s="156"/>
      <c r="S34" s="156"/>
      <c r="T34" s="157"/>
      <c r="U34" s="158"/>
      <c r="V34" s="26"/>
      <c r="W34" s="26"/>
    </row>
    <row r="35" spans="1:23" ht="42" customHeight="1" outlineLevel="1">
      <c r="A35" s="276">
        <v>6</v>
      </c>
      <c r="B35" s="250">
        <v>37</v>
      </c>
      <c r="C35" s="277" t="s">
        <v>107</v>
      </c>
      <c r="D35" s="254">
        <v>1987</v>
      </c>
      <c r="E35" s="254"/>
      <c r="F35" s="278" t="s">
        <v>68</v>
      </c>
      <c r="G35" s="250">
        <v>1</v>
      </c>
      <c r="H35" s="250">
        <v>2</v>
      </c>
      <c r="I35" s="279">
        <v>132.4</v>
      </c>
      <c r="J35" s="279">
        <v>115.6</v>
      </c>
      <c r="K35" s="279"/>
      <c r="L35" s="253">
        <v>9</v>
      </c>
      <c r="M35" s="149">
        <v>574023.36</v>
      </c>
      <c r="N35" s="154"/>
      <c r="O35" s="154"/>
      <c r="P35" s="154"/>
      <c r="Q35" s="154">
        <v>574023.36</v>
      </c>
      <c r="R35" s="277" t="s">
        <v>35</v>
      </c>
      <c r="S35" s="250"/>
      <c r="T35" s="154">
        <v>4965.6000000000004</v>
      </c>
      <c r="U35" s="251" t="s">
        <v>102</v>
      </c>
      <c r="V35" s="26"/>
      <c r="W35" s="26"/>
    </row>
    <row r="36" spans="1:23" ht="17.25" customHeight="1" outlineLevel="1">
      <c r="A36" s="282"/>
      <c r="B36" s="156"/>
      <c r="C36" s="156"/>
      <c r="D36" s="155"/>
      <c r="E36" s="155"/>
      <c r="F36" s="283"/>
      <c r="G36" s="156"/>
      <c r="H36" s="156"/>
      <c r="I36" s="284"/>
      <c r="J36" s="284"/>
      <c r="K36" s="285"/>
      <c r="L36" s="286" t="s">
        <v>37</v>
      </c>
      <c r="M36" s="287">
        <v>574023.36</v>
      </c>
      <c r="N36" s="287"/>
      <c r="O36" s="157"/>
      <c r="P36" s="157"/>
      <c r="Q36" s="157"/>
      <c r="R36" s="156"/>
      <c r="S36" s="156"/>
      <c r="T36" s="157"/>
      <c r="U36" s="158"/>
      <c r="V36" s="26"/>
      <c r="W36" s="26"/>
    </row>
    <row r="37" spans="1:23" ht="39.75" customHeight="1" outlineLevel="1">
      <c r="A37" s="276">
        <v>7</v>
      </c>
      <c r="B37" s="250">
        <v>39</v>
      </c>
      <c r="C37" s="277" t="s">
        <v>108</v>
      </c>
      <c r="D37" s="254">
        <v>1987</v>
      </c>
      <c r="E37" s="254"/>
      <c r="F37" s="278" t="s">
        <v>68</v>
      </c>
      <c r="G37" s="250">
        <v>1</v>
      </c>
      <c r="H37" s="250">
        <v>4</v>
      </c>
      <c r="I37" s="279">
        <v>141.1</v>
      </c>
      <c r="J37" s="279">
        <v>141.1</v>
      </c>
      <c r="K37" s="279"/>
      <c r="L37" s="253">
        <v>10</v>
      </c>
      <c r="M37" s="149">
        <v>801862.83</v>
      </c>
      <c r="N37" s="154"/>
      <c r="O37" s="154"/>
      <c r="P37" s="154"/>
      <c r="Q37" s="154">
        <v>801862.83</v>
      </c>
      <c r="R37" s="277" t="s">
        <v>35</v>
      </c>
      <c r="S37" s="250"/>
      <c r="T37" s="154">
        <v>5682.94</v>
      </c>
      <c r="U37" s="251" t="s">
        <v>102</v>
      </c>
      <c r="V37" s="26"/>
      <c r="W37" s="26"/>
    </row>
    <row r="38" spans="1:23" ht="17.25" customHeight="1" outlineLevel="1" thickBot="1">
      <c r="A38" s="288"/>
      <c r="B38" s="187"/>
      <c r="C38" s="187"/>
      <c r="D38" s="186"/>
      <c r="E38" s="186"/>
      <c r="F38" s="289"/>
      <c r="G38" s="187"/>
      <c r="H38" s="187"/>
      <c r="I38" s="290"/>
      <c r="J38" s="290"/>
      <c r="K38" s="291"/>
      <c r="L38" s="292" t="s">
        <v>37</v>
      </c>
      <c r="M38" s="293">
        <v>801862.83</v>
      </c>
      <c r="N38" s="293"/>
      <c r="O38" s="188"/>
      <c r="P38" s="188"/>
      <c r="Q38" s="188"/>
      <c r="R38" s="187"/>
      <c r="S38" s="187"/>
      <c r="T38" s="188"/>
      <c r="U38" s="189"/>
      <c r="V38" s="26"/>
      <c r="W38" s="26"/>
    </row>
    <row r="39" spans="1:23" ht="18.75" customHeight="1" outlineLevel="1" thickBot="1">
      <c r="A39" s="686" t="s">
        <v>39</v>
      </c>
      <c r="B39" s="687"/>
      <c r="C39" s="687"/>
      <c r="D39" s="687"/>
      <c r="E39" s="687"/>
      <c r="F39" s="687"/>
      <c r="G39" s="687"/>
      <c r="H39" s="687"/>
      <c r="I39" s="212"/>
      <c r="J39" s="212"/>
      <c r="K39" s="212"/>
      <c r="L39" s="130">
        <f>L21+L25+L29+L31+L33+L35+L37</f>
        <v>150</v>
      </c>
      <c r="M39" s="129">
        <f>M24+M28+M30+M32+M34+M36+M38</f>
        <v>13503731.169999998</v>
      </c>
      <c r="N39" s="159"/>
      <c r="O39" s="159"/>
      <c r="P39" s="159"/>
      <c r="Q39" s="160"/>
      <c r="R39" s="159"/>
      <c r="S39" s="159"/>
      <c r="T39" s="159"/>
      <c r="U39" s="161"/>
      <c r="V39" s="26"/>
      <c r="W39" s="26"/>
    </row>
    <row r="40" spans="1:23" ht="15.75">
      <c r="A40" s="162" t="s">
        <v>40</v>
      </c>
      <c r="B40" s="163"/>
      <c r="C40" s="163"/>
      <c r="D40" s="163"/>
      <c r="E40" s="163"/>
      <c r="F40" s="163"/>
      <c r="G40" s="163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3"/>
      <c r="S40" s="164"/>
      <c r="T40" s="164"/>
      <c r="U40" s="165"/>
      <c r="V40" s="26"/>
      <c r="W40" s="26"/>
    </row>
    <row r="41" spans="1:23" ht="39.75" customHeight="1" outlineLevel="1">
      <c r="A41" s="675">
        <v>8</v>
      </c>
      <c r="B41" s="666">
        <v>323</v>
      </c>
      <c r="C41" s="639" t="s">
        <v>93</v>
      </c>
      <c r="D41" s="666">
        <v>1958</v>
      </c>
      <c r="E41" s="628"/>
      <c r="F41" s="678" t="s">
        <v>94</v>
      </c>
      <c r="G41" s="666">
        <v>2</v>
      </c>
      <c r="H41" s="666">
        <v>2</v>
      </c>
      <c r="I41" s="666">
        <v>472.2</v>
      </c>
      <c r="J41" s="666">
        <v>446</v>
      </c>
      <c r="K41" s="666">
        <v>263.10000000000002</v>
      </c>
      <c r="L41" s="666">
        <v>27</v>
      </c>
      <c r="M41" s="667">
        <v>4146216.7</v>
      </c>
      <c r="N41" s="628"/>
      <c r="O41" s="628"/>
      <c r="P41" s="628"/>
      <c r="Q41" s="667">
        <v>4146216.7</v>
      </c>
      <c r="R41" s="639" t="s">
        <v>91</v>
      </c>
      <c r="S41" s="628"/>
      <c r="T41" s="628">
        <v>9296.4500000000007</v>
      </c>
      <c r="U41" s="628" t="s">
        <v>102</v>
      </c>
    </row>
    <row r="42" spans="1:23" hidden="1" outlineLevel="1">
      <c r="A42" s="676"/>
      <c r="B42" s="662"/>
      <c r="C42" s="639"/>
      <c r="D42" s="662"/>
      <c r="E42" s="628"/>
      <c r="F42" s="679"/>
      <c r="G42" s="662"/>
      <c r="H42" s="662"/>
      <c r="I42" s="662"/>
      <c r="J42" s="662"/>
      <c r="K42" s="662"/>
      <c r="L42" s="662"/>
      <c r="M42" s="667"/>
      <c r="N42" s="628"/>
      <c r="O42" s="628"/>
      <c r="P42" s="628"/>
      <c r="Q42" s="667"/>
      <c r="R42" s="639"/>
      <c r="S42" s="628"/>
      <c r="T42" s="628"/>
      <c r="U42" s="628"/>
    </row>
    <row r="43" spans="1:23" ht="0.75" hidden="1" customHeight="1" outlineLevel="1">
      <c r="A43" s="676"/>
      <c r="B43" s="662"/>
      <c r="C43" s="639"/>
      <c r="D43" s="662"/>
      <c r="E43" s="628"/>
      <c r="F43" s="679"/>
      <c r="G43" s="662"/>
      <c r="H43" s="662"/>
      <c r="I43" s="662"/>
      <c r="J43" s="662"/>
      <c r="K43" s="662"/>
      <c r="L43" s="662"/>
      <c r="M43" s="667"/>
      <c r="N43" s="628"/>
      <c r="O43" s="628"/>
      <c r="P43" s="628"/>
      <c r="Q43" s="667"/>
      <c r="R43" s="639"/>
      <c r="S43" s="628"/>
      <c r="T43" s="628"/>
      <c r="U43" s="628"/>
    </row>
    <row r="44" spans="1:23" ht="9.75" hidden="1" customHeight="1" outlineLevel="1">
      <c r="A44" s="677"/>
      <c r="B44" s="649"/>
      <c r="C44" s="639"/>
      <c r="D44" s="649"/>
      <c r="E44" s="628"/>
      <c r="F44" s="657"/>
      <c r="G44" s="649"/>
      <c r="H44" s="649"/>
      <c r="I44" s="649"/>
      <c r="J44" s="649"/>
      <c r="K44" s="649"/>
      <c r="L44" s="649"/>
      <c r="M44" s="667"/>
      <c r="N44" s="628"/>
      <c r="O44" s="628"/>
      <c r="P44" s="628"/>
      <c r="Q44" s="667"/>
      <c r="R44" s="639"/>
      <c r="S44" s="628"/>
      <c r="T44" s="628"/>
      <c r="U44" s="628"/>
    </row>
    <row r="45" spans="1:23" ht="19.5" customHeight="1" outlineLevel="1">
      <c r="A45" s="671" t="s">
        <v>37</v>
      </c>
      <c r="B45" s="671"/>
      <c r="C45" s="671"/>
      <c r="D45" s="671"/>
      <c r="E45" s="671"/>
      <c r="F45" s="671"/>
      <c r="G45" s="671"/>
      <c r="H45" s="671"/>
      <c r="I45" s="671"/>
      <c r="J45" s="671"/>
      <c r="K45" s="671"/>
      <c r="L45" s="671"/>
      <c r="M45" s="296">
        <f>M41</f>
        <v>4146216.7</v>
      </c>
      <c r="N45" s="297"/>
      <c r="O45" s="297"/>
      <c r="P45" s="297"/>
      <c r="Q45" s="297"/>
      <c r="R45" s="297"/>
      <c r="S45" s="297"/>
      <c r="T45" s="65"/>
      <c r="U45" s="297"/>
    </row>
    <row r="46" spans="1:23" ht="32.25" customHeight="1" outlineLevel="1">
      <c r="A46" s="263">
        <v>9</v>
      </c>
      <c r="B46" s="263">
        <v>244</v>
      </c>
      <c r="C46" s="264" t="s">
        <v>143</v>
      </c>
      <c r="D46" s="294">
        <v>1979</v>
      </c>
      <c r="E46" s="264"/>
      <c r="F46" s="264" t="s">
        <v>144</v>
      </c>
      <c r="G46" s="263">
        <v>2</v>
      </c>
      <c r="H46" s="263">
        <v>3</v>
      </c>
      <c r="I46" s="263">
        <v>1311.3</v>
      </c>
      <c r="J46" s="263">
        <v>1032.5</v>
      </c>
      <c r="K46" s="265">
        <v>868</v>
      </c>
      <c r="L46" s="263">
        <v>47</v>
      </c>
      <c r="M46" s="266">
        <v>7334756.0999999996</v>
      </c>
      <c r="N46" s="258"/>
      <c r="O46" s="258"/>
      <c r="P46" s="258"/>
      <c r="Q46" s="266">
        <v>7334756.0999999996</v>
      </c>
      <c r="R46" s="267" t="s">
        <v>35</v>
      </c>
      <c r="S46" s="267"/>
      <c r="T46" s="263">
        <v>7103.88</v>
      </c>
      <c r="U46" s="268">
        <v>2018</v>
      </c>
    </row>
    <row r="47" spans="1:23" ht="16.5" thickBot="1">
      <c r="A47" s="685" t="s">
        <v>37</v>
      </c>
      <c r="B47" s="685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258">
        <f>SUM(M46:M46)</f>
        <v>7334756.0999999996</v>
      </c>
      <c r="N47" s="259"/>
      <c r="O47" s="259"/>
      <c r="P47" s="259"/>
      <c r="Q47" s="260"/>
      <c r="R47" s="259"/>
      <c r="S47" s="259"/>
      <c r="T47" s="261"/>
      <c r="U47" s="262"/>
      <c r="V47" s="26"/>
      <c r="W47" s="26"/>
    </row>
    <row r="48" spans="1:23" ht="18.75" customHeight="1" outlineLevel="1" thickBot="1">
      <c r="A48" s="672" t="s">
        <v>54</v>
      </c>
      <c r="B48" s="672"/>
      <c r="C48" s="672"/>
      <c r="D48" s="672"/>
      <c r="E48" s="672"/>
      <c r="F48" s="672"/>
      <c r="G48" s="672"/>
      <c r="H48" s="672"/>
      <c r="I48" s="211"/>
      <c r="J48" s="211"/>
      <c r="K48" s="211"/>
      <c r="L48" s="125">
        <f>L41+L46</f>
        <v>74</v>
      </c>
      <c r="M48" s="126">
        <f>M45+M47</f>
        <v>11480972.800000001</v>
      </c>
      <c r="N48" s="190"/>
      <c r="O48" s="182"/>
      <c r="P48" s="182"/>
      <c r="Q48" s="183"/>
      <c r="R48" s="182"/>
      <c r="S48" s="182"/>
      <c r="T48" s="182"/>
      <c r="U48" s="184"/>
    </row>
    <row r="49" spans="1:23" ht="15.75" outlineLevel="1">
      <c r="A49" s="162" t="s">
        <v>98</v>
      </c>
      <c r="B49" s="163"/>
      <c r="C49" s="163"/>
      <c r="D49" s="163"/>
      <c r="E49" s="163"/>
      <c r="F49" s="163"/>
      <c r="G49" s="163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3"/>
      <c r="S49" s="164"/>
      <c r="T49" s="164"/>
      <c r="U49" s="166"/>
    </row>
    <row r="50" spans="1:23" ht="42" customHeight="1" outlineLevel="1">
      <c r="A50" s="167">
        <v>10</v>
      </c>
      <c r="B50" s="214">
        <v>188</v>
      </c>
      <c r="C50" s="168" t="s">
        <v>96</v>
      </c>
      <c r="D50" s="169" t="s">
        <v>97</v>
      </c>
      <c r="E50" s="170"/>
      <c r="F50" s="171" t="s">
        <v>68</v>
      </c>
      <c r="G50" s="172" t="s">
        <v>59</v>
      </c>
      <c r="H50" s="172" t="s">
        <v>60</v>
      </c>
      <c r="I50" s="173">
        <v>804.5</v>
      </c>
      <c r="J50" s="173">
        <v>713</v>
      </c>
      <c r="K50" s="174"/>
      <c r="L50" s="214">
        <v>12</v>
      </c>
      <c r="M50" s="65">
        <v>7223652.5499999998</v>
      </c>
      <c r="N50" s="65"/>
      <c r="O50" s="65"/>
      <c r="P50" s="65"/>
      <c r="Q50" s="65">
        <v>7223652.5499999998</v>
      </c>
      <c r="R50" s="191" t="s">
        <v>100</v>
      </c>
      <c r="S50" s="214"/>
      <c r="T50" s="149">
        <v>10131.35</v>
      </c>
      <c r="U50" s="213" t="s">
        <v>102</v>
      </c>
    </row>
    <row r="51" spans="1:23" ht="15" customHeight="1" thickBot="1">
      <c r="A51" s="175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203" t="s">
        <v>37</v>
      </c>
      <c r="M51" s="128">
        <v>7223652.5499999998</v>
      </c>
      <c r="N51" s="176"/>
      <c r="O51" s="176"/>
      <c r="P51" s="176"/>
      <c r="Q51" s="176"/>
      <c r="R51" s="176"/>
      <c r="S51" s="176"/>
      <c r="T51" s="85"/>
      <c r="U51" s="177"/>
      <c r="V51" s="26"/>
      <c r="W51" s="26"/>
    </row>
    <row r="52" spans="1:23" s="2" customFormat="1" ht="21.75" customHeight="1" outlineLevel="1" thickBot="1">
      <c r="A52" s="673" t="s">
        <v>99</v>
      </c>
      <c r="B52" s="674"/>
      <c r="C52" s="674"/>
      <c r="D52" s="674"/>
      <c r="E52" s="674"/>
      <c r="F52" s="674"/>
      <c r="G52" s="674"/>
      <c r="H52" s="674"/>
      <c r="I52" s="245"/>
      <c r="J52" s="245"/>
      <c r="K52" s="178"/>
      <c r="L52" s="123">
        <v>12</v>
      </c>
      <c r="M52" s="124">
        <f>M50</f>
        <v>7223652.5499999998</v>
      </c>
      <c r="N52" s="159"/>
      <c r="O52" s="159"/>
      <c r="P52" s="159"/>
      <c r="Q52" s="160"/>
      <c r="R52" s="159"/>
      <c r="S52" s="159"/>
      <c r="T52" s="159"/>
      <c r="U52" s="161"/>
    </row>
    <row r="53" spans="1:23" ht="15" hidden="1" customHeight="1" outlineLevel="1">
      <c r="A53" s="162" t="s">
        <v>101</v>
      </c>
      <c r="B53" s="163"/>
      <c r="C53" s="163"/>
      <c r="D53" s="163"/>
      <c r="E53" s="163"/>
      <c r="F53" s="163"/>
      <c r="G53" s="163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3"/>
      <c r="S53" s="164"/>
      <c r="T53" s="164"/>
      <c r="U53" s="165"/>
    </row>
    <row r="54" spans="1:23" ht="15" hidden="1" customHeight="1" outlineLevel="1">
      <c r="A54" s="635">
        <v>11</v>
      </c>
      <c r="B54" s="628">
        <v>457</v>
      </c>
      <c r="C54" s="636" t="s">
        <v>104</v>
      </c>
      <c r="D54" s="628">
        <v>1976</v>
      </c>
      <c r="E54" s="637"/>
      <c r="F54" s="628" t="s">
        <v>34</v>
      </c>
      <c r="G54" s="628">
        <v>2</v>
      </c>
      <c r="H54" s="628">
        <v>2</v>
      </c>
      <c r="I54" s="628">
        <v>744.5</v>
      </c>
      <c r="J54" s="628">
        <v>746.8</v>
      </c>
      <c r="K54" s="628">
        <v>554.6</v>
      </c>
      <c r="L54" s="571">
        <v>33</v>
      </c>
      <c r="M54" s="652">
        <v>398163.88</v>
      </c>
      <c r="N54" s="654"/>
      <c r="O54" s="654"/>
      <c r="P54" s="654"/>
      <c r="Q54" s="656">
        <v>398163.88</v>
      </c>
      <c r="R54" s="668" t="s">
        <v>139</v>
      </c>
      <c r="S54" s="637"/>
      <c r="T54" s="628">
        <v>533.16</v>
      </c>
      <c r="U54" s="638" t="s">
        <v>102</v>
      </c>
    </row>
    <row r="55" spans="1:23" ht="90" customHeight="1" outlineLevel="1">
      <c r="A55" s="635"/>
      <c r="B55" s="628"/>
      <c r="C55" s="636"/>
      <c r="D55" s="628"/>
      <c r="E55" s="637"/>
      <c r="F55" s="628"/>
      <c r="G55" s="628"/>
      <c r="H55" s="628"/>
      <c r="I55" s="628"/>
      <c r="J55" s="628"/>
      <c r="K55" s="628"/>
      <c r="L55" s="571"/>
      <c r="M55" s="652"/>
      <c r="N55" s="654"/>
      <c r="O55" s="654"/>
      <c r="P55" s="654"/>
      <c r="Q55" s="656"/>
      <c r="R55" s="669"/>
      <c r="S55" s="637"/>
      <c r="T55" s="628"/>
      <c r="U55" s="638"/>
    </row>
    <row r="56" spans="1:23" ht="12" customHeight="1" outlineLevel="1">
      <c r="A56" s="635"/>
      <c r="B56" s="628"/>
      <c r="C56" s="636"/>
      <c r="D56" s="628"/>
      <c r="E56" s="637"/>
      <c r="F56" s="628"/>
      <c r="G56" s="628"/>
      <c r="H56" s="628"/>
      <c r="I56" s="628"/>
      <c r="J56" s="628"/>
      <c r="K56" s="628"/>
      <c r="L56" s="571"/>
      <c r="M56" s="652"/>
      <c r="N56" s="654"/>
      <c r="O56" s="654"/>
      <c r="P56" s="654"/>
      <c r="Q56" s="656"/>
      <c r="R56" s="669"/>
      <c r="S56" s="637"/>
      <c r="T56" s="628"/>
      <c r="U56" s="638"/>
    </row>
    <row r="57" spans="1:23" ht="15" hidden="1" customHeight="1" outlineLevel="1">
      <c r="A57" s="635"/>
      <c r="B57" s="628"/>
      <c r="C57" s="636"/>
      <c r="D57" s="628"/>
      <c r="E57" s="637"/>
      <c r="F57" s="628"/>
      <c r="G57" s="628"/>
      <c r="H57" s="628"/>
      <c r="I57" s="628"/>
      <c r="J57" s="628"/>
      <c r="K57" s="628"/>
      <c r="L57" s="571"/>
      <c r="M57" s="652"/>
      <c r="N57" s="654"/>
      <c r="O57" s="654"/>
      <c r="P57" s="654"/>
      <c r="Q57" s="656"/>
      <c r="R57" s="670"/>
      <c r="S57" s="637"/>
      <c r="T57" s="628"/>
      <c r="U57" s="638"/>
    </row>
    <row r="58" spans="1:23" ht="49.5" customHeight="1" outlineLevel="1">
      <c r="A58" s="635"/>
      <c r="B58" s="628"/>
      <c r="C58" s="636"/>
      <c r="D58" s="628"/>
      <c r="E58" s="637"/>
      <c r="F58" s="628"/>
      <c r="G58" s="628"/>
      <c r="H58" s="628"/>
      <c r="I58" s="628"/>
      <c r="J58" s="628"/>
      <c r="K58" s="628"/>
      <c r="L58" s="571"/>
      <c r="M58" s="244">
        <v>794460.77</v>
      </c>
      <c r="N58" s="241"/>
      <c r="O58" s="241"/>
      <c r="P58" s="241"/>
      <c r="Q58" s="238">
        <v>794460.77</v>
      </c>
      <c r="R58" s="304" t="s">
        <v>88</v>
      </c>
      <c r="S58" s="241"/>
      <c r="T58" s="65">
        <v>1063.82</v>
      </c>
      <c r="U58" s="185" t="s">
        <v>140</v>
      </c>
    </row>
    <row r="59" spans="1:23" ht="56.25" customHeight="1" outlineLevel="1">
      <c r="A59" s="635"/>
      <c r="B59" s="628"/>
      <c r="C59" s="636"/>
      <c r="D59" s="628"/>
      <c r="E59" s="637"/>
      <c r="F59" s="628"/>
      <c r="G59" s="628"/>
      <c r="H59" s="628"/>
      <c r="I59" s="628"/>
      <c r="J59" s="628"/>
      <c r="K59" s="628"/>
      <c r="L59" s="571"/>
      <c r="M59" s="244">
        <v>213980.6</v>
      </c>
      <c r="N59" s="241"/>
      <c r="O59" s="241"/>
      <c r="P59" s="241"/>
      <c r="Q59" s="238">
        <v>213980.6</v>
      </c>
      <c r="R59" s="247" t="s">
        <v>142</v>
      </c>
      <c r="S59" s="241"/>
      <c r="T59" s="65">
        <v>286.52999999999997</v>
      </c>
      <c r="U59" s="185" t="s">
        <v>102</v>
      </c>
    </row>
    <row r="60" spans="1:23" ht="18" customHeight="1" thickBot="1">
      <c r="A60" s="632" t="s">
        <v>37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4"/>
      <c r="M60" s="228">
        <f>M54+M58+M59</f>
        <v>1406605.25</v>
      </c>
      <c r="N60" s="240"/>
      <c r="O60" s="240"/>
      <c r="P60" s="240"/>
      <c r="Q60" s="228"/>
      <c r="R60" s="240"/>
      <c r="S60" s="240"/>
      <c r="T60" s="74"/>
      <c r="U60" s="248"/>
      <c r="V60" s="26"/>
      <c r="W60" s="26"/>
    </row>
    <row r="61" spans="1:23" s="2" customFormat="1" ht="18.75" customHeight="1" outlineLevel="1" thickBot="1">
      <c r="A61" s="629" t="s">
        <v>141</v>
      </c>
      <c r="B61" s="630"/>
      <c r="C61" s="630"/>
      <c r="D61" s="630"/>
      <c r="E61" s="630"/>
      <c r="F61" s="630"/>
      <c r="G61" s="630"/>
      <c r="H61" s="630"/>
      <c r="I61" s="631"/>
      <c r="J61" s="232"/>
      <c r="K61" s="233"/>
      <c r="L61" s="233">
        <v>33</v>
      </c>
      <c r="M61" s="234">
        <f>M60</f>
        <v>1406605.25</v>
      </c>
      <c r="N61" s="235"/>
      <c r="O61" s="235"/>
      <c r="P61" s="235"/>
      <c r="Q61" s="234"/>
      <c r="R61" s="235"/>
      <c r="S61" s="235"/>
      <c r="T61" s="236"/>
      <c r="U61" s="237"/>
    </row>
    <row r="62" spans="1:23" ht="15" customHeight="1" outlineLevel="1">
      <c r="A62" s="249" t="s">
        <v>66</v>
      </c>
      <c r="B62" s="229"/>
      <c r="C62" s="229"/>
      <c r="D62" s="229"/>
      <c r="E62" s="229"/>
      <c r="F62" s="229"/>
      <c r="G62" s="229"/>
      <c r="H62" s="230"/>
      <c r="I62" s="230"/>
      <c r="J62" s="231"/>
      <c r="K62" s="230"/>
      <c r="L62" s="230"/>
      <c r="M62" s="230"/>
      <c r="N62" s="230"/>
      <c r="O62" s="230"/>
      <c r="P62" s="230"/>
      <c r="Q62" s="230"/>
      <c r="R62" s="229"/>
      <c r="S62" s="230"/>
      <c r="T62" s="230"/>
      <c r="U62" s="166"/>
    </row>
    <row r="63" spans="1:23" ht="15" customHeight="1" outlineLevel="1">
      <c r="A63" s="663">
        <v>12</v>
      </c>
      <c r="B63" s="660">
        <v>13</v>
      </c>
      <c r="C63" s="665" t="s">
        <v>105</v>
      </c>
      <c r="D63" s="660">
        <v>1969</v>
      </c>
      <c r="E63" s="660"/>
      <c r="F63" s="660" t="s">
        <v>68</v>
      </c>
      <c r="G63" s="660">
        <v>2</v>
      </c>
      <c r="H63" s="660">
        <v>1</v>
      </c>
      <c r="I63" s="660">
        <v>356</v>
      </c>
      <c r="J63" s="660">
        <v>331.1</v>
      </c>
      <c r="K63" s="660">
        <v>48.9</v>
      </c>
      <c r="L63" s="662">
        <v>6</v>
      </c>
      <c r="M63" s="651">
        <v>169642.39</v>
      </c>
      <c r="N63" s="653"/>
      <c r="O63" s="653"/>
      <c r="P63" s="653"/>
      <c r="Q63" s="655">
        <v>169642.39</v>
      </c>
      <c r="R63" s="657" t="s">
        <v>134</v>
      </c>
      <c r="S63" s="648"/>
      <c r="T63" s="649">
        <v>512.36</v>
      </c>
      <c r="U63" s="647" t="s">
        <v>102</v>
      </c>
    </row>
    <row r="64" spans="1:23" ht="38.25" customHeight="1" outlineLevel="1">
      <c r="A64" s="663"/>
      <c r="B64" s="661"/>
      <c r="C64" s="636"/>
      <c r="D64" s="661"/>
      <c r="E64" s="661"/>
      <c r="F64" s="661"/>
      <c r="G64" s="661"/>
      <c r="H64" s="661"/>
      <c r="I64" s="661"/>
      <c r="J64" s="661"/>
      <c r="K64" s="661"/>
      <c r="L64" s="662"/>
      <c r="M64" s="652"/>
      <c r="N64" s="654"/>
      <c r="O64" s="654"/>
      <c r="P64" s="654"/>
      <c r="Q64" s="656"/>
      <c r="R64" s="639"/>
      <c r="S64" s="637"/>
      <c r="T64" s="628"/>
      <c r="U64" s="638"/>
    </row>
    <row r="65" spans="1:23" ht="38.25" hidden="1" customHeight="1" outlineLevel="1">
      <c r="A65" s="663"/>
      <c r="B65" s="661"/>
      <c r="C65" s="636"/>
      <c r="D65" s="661"/>
      <c r="E65" s="661"/>
      <c r="F65" s="661"/>
      <c r="G65" s="661"/>
      <c r="H65" s="661"/>
      <c r="I65" s="661"/>
      <c r="J65" s="661"/>
      <c r="K65" s="661"/>
      <c r="L65" s="662"/>
      <c r="M65" s="652"/>
      <c r="N65" s="654"/>
      <c r="O65" s="654"/>
      <c r="P65" s="654"/>
      <c r="Q65" s="656"/>
      <c r="R65" s="639"/>
      <c r="S65" s="637"/>
      <c r="T65" s="628"/>
      <c r="U65" s="638"/>
    </row>
    <row r="66" spans="1:23" ht="3" customHeight="1" outlineLevel="1">
      <c r="A66" s="663"/>
      <c r="B66" s="661"/>
      <c r="C66" s="636"/>
      <c r="D66" s="661"/>
      <c r="E66" s="661"/>
      <c r="F66" s="661"/>
      <c r="G66" s="661"/>
      <c r="H66" s="661"/>
      <c r="I66" s="661"/>
      <c r="J66" s="661"/>
      <c r="K66" s="661"/>
      <c r="L66" s="662"/>
      <c r="M66" s="652"/>
      <c r="N66" s="654"/>
      <c r="O66" s="654"/>
      <c r="P66" s="654"/>
      <c r="Q66" s="656"/>
      <c r="R66" s="639"/>
      <c r="S66" s="637"/>
      <c r="T66" s="628"/>
      <c r="U66" s="638"/>
    </row>
    <row r="67" spans="1:23" ht="46.5" customHeight="1" outlineLevel="1">
      <c r="A67" s="664"/>
      <c r="B67" s="661"/>
      <c r="C67" s="636"/>
      <c r="D67" s="661"/>
      <c r="E67" s="661"/>
      <c r="F67" s="661"/>
      <c r="G67" s="661"/>
      <c r="H67" s="661"/>
      <c r="I67" s="661"/>
      <c r="J67" s="661"/>
      <c r="K67" s="661"/>
      <c r="L67" s="649"/>
      <c r="M67" s="244">
        <v>990032.04</v>
      </c>
      <c r="N67" s="242"/>
      <c r="O67" s="242"/>
      <c r="P67" s="242"/>
      <c r="Q67" s="238">
        <v>990032.04</v>
      </c>
      <c r="R67" s="269" t="s">
        <v>135</v>
      </c>
      <c r="S67" s="239"/>
      <c r="T67" s="243">
        <v>2990.13</v>
      </c>
      <c r="U67" s="257" t="s">
        <v>102</v>
      </c>
    </row>
    <row r="68" spans="1:23" ht="18" customHeight="1">
      <c r="A68" s="658"/>
      <c r="B68" s="659"/>
      <c r="C68" s="659"/>
      <c r="D68" s="659"/>
      <c r="E68" s="659"/>
      <c r="F68" s="659"/>
      <c r="G68" s="659"/>
      <c r="H68" s="659"/>
      <c r="I68" s="246"/>
      <c r="J68" s="246"/>
      <c r="K68" s="224"/>
      <c r="L68" s="225" t="s">
        <v>37</v>
      </c>
      <c r="M68" s="221">
        <f>M63+M67</f>
        <v>1159674.4300000002</v>
      </c>
      <c r="N68" s="222"/>
      <c r="O68" s="222"/>
      <c r="P68" s="222"/>
      <c r="Q68" s="223"/>
      <c r="R68" s="222"/>
      <c r="S68" s="222"/>
      <c r="T68" s="222"/>
      <c r="U68" s="226"/>
      <c r="V68" s="108"/>
      <c r="W68" s="108"/>
    </row>
    <row r="69" spans="1:23" ht="15.75" customHeight="1" thickBot="1">
      <c r="A69" s="650" t="s">
        <v>69</v>
      </c>
      <c r="B69" s="650"/>
      <c r="C69" s="650"/>
      <c r="D69" s="650"/>
      <c r="E69" s="650"/>
      <c r="F69" s="650"/>
      <c r="G69" s="650"/>
      <c r="H69" s="650"/>
      <c r="I69" s="215"/>
      <c r="J69" s="215"/>
      <c r="K69" s="215"/>
      <c r="L69" s="216">
        <v>6</v>
      </c>
      <c r="M69" s="217">
        <f>M68</f>
        <v>1159674.4300000002</v>
      </c>
      <c r="N69" s="218"/>
      <c r="O69" s="218"/>
      <c r="P69" s="218"/>
      <c r="Q69" s="219"/>
      <c r="R69" s="218"/>
      <c r="S69" s="218"/>
      <c r="T69" s="218"/>
      <c r="U69" s="220"/>
    </row>
    <row r="70" spans="1:23" ht="15" customHeight="1">
      <c r="A70" s="689" t="s">
        <v>55</v>
      </c>
      <c r="B70" s="689"/>
      <c r="C70" s="689"/>
      <c r="D70" s="689"/>
      <c r="E70" s="689"/>
      <c r="F70" s="689"/>
      <c r="G70" s="689"/>
      <c r="H70" s="689"/>
      <c r="I70" s="689"/>
      <c r="J70" s="689"/>
      <c r="K70" s="689"/>
      <c r="L70" s="689"/>
      <c r="M70" s="689"/>
      <c r="N70" s="689"/>
      <c r="O70" s="689"/>
      <c r="P70" s="689"/>
      <c r="Q70" s="689"/>
      <c r="R70" s="689"/>
      <c r="S70" s="689"/>
      <c r="T70" s="689"/>
      <c r="U70" s="690"/>
    </row>
    <row r="71" spans="1:23">
      <c r="A71" s="688">
        <v>13</v>
      </c>
      <c r="B71" s="691">
        <v>8</v>
      </c>
      <c r="C71" s="691" t="s">
        <v>145</v>
      </c>
      <c r="D71" s="691">
        <v>1979</v>
      </c>
      <c r="E71" s="691"/>
      <c r="F71" s="691" t="s">
        <v>34</v>
      </c>
      <c r="G71" s="691">
        <v>2</v>
      </c>
      <c r="H71" s="691">
        <v>2</v>
      </c>
      <c r="I71" s="691">
        <v>792.3</v>
      </c>
      <c r="J71" s="691">
        <v>786</v>
      </c>
      <c r="K71" s="691"/>
      <c r="L71" s="691">
        <v>47</v>
      </c>
      <c r="M71" s="692">
        <v>5583649.6799999997</v>
      </c>
      <c r="N71" s="693">
        <v>0</v>
      </c>
      <c r="O71" s="693">
        <v>0</v>
      </c>
      <c r="P71" s="693">
        <v>0</v>
      </c>
      <c r="Q71" s="692">
        <v>5583649.6799999997</v>
      </c>
      <c r="R71" s="691" t="s">
        <v>35</v>
      </c>
      <c r="S71" s="691"/>
      <c r="T71" s="691">
        <v>7103.88</v>
      </c>
      <c r="U71" s="697" t="s">
        <v>140</v>
      </c>
    </row>
    <row r="72" spans="1:23">
      <c r="A72" s="688"/>
      <c r="B72" s="691"/>
      <c r="C72" s="691"/>
      <c r="D72" s="691"/>
      <c r="E72" s="691"/>
      <c r="F72" s="691"/>
      <c r="G72" s="691"/>
      <c r="H72" s="691"/>
      <c r="I72" s="691"/>
      <c r="J72" s="691"/>
      <c r="K72" s="691"/>
      <c r="L72" s="691"/>
      <c r="M72" s="692"/>
      <c r="N72" s="694"/>
      <c r="O72" s="694"/>
      <c r="P72" s="694"/>
      <c r="Q72" s="692"/>
      <c r="R72" s="691"/>
      <c r="S72" s="691"/>
      <c r="T72" s="691"/>
      <c r="U72" s="697"/>
    </row>
    <row r="73" spans="1:23" ht="9" customHeight="1">
      <c r="A73" s="688"/>
      <c r="B73" s="691"/>
      <c r="C73" s="691"/>
      <c r="D73" s="691"/>
      <c r="E73" s="691"/>
      <c r="F73" s="691"/>
      <c r="G73" s="691"/>
      <c r="H73" s="691"/>
      <c r="I73" s="691"/>
      <c r="J73" s="691"/>
      <c r="K73" s="691"/>
      <c r="L73" s="691"/>
      <c r="M73" s="692"/>
      <c r="N73" s="694"/>
      <c r="O73" s="694"/>
      <c r="P73" s="694"/>
      <c r="Q73" s="692"/>
      <c r="R73" s="691"/>
      <c r="S73" s="691"/>
      <c r="T73" s="691"/>
      <c r="U73" s="697"/>
    </row>
    <row r="74" spans="1:23" ht="11.25" hidden="1" customHeight="1">
      <c r="A74" s="688"/>
      <c r="B74" s="691"/>
      <c r="C74" s="691"/>
      <c r="D74" s="691"/>
      <c r="E74" s="691"/>
      <c r="F74" s="691"/>
      <c r="G74" s="691"/>
      <c r="H74" s="691"/>
      <c r="I74" s="691"/>
      <c r="J74" s="691"/>
      <c r="K74" s="691"/>
      <c r="L74" s="691"/>
      <c r="M74" s="692"/>
      <c r="N74" s="695"/>
      <c r="O74" s="695"/>
      <c r="P74" s="695"/>
      <c r="Q74" s="692"/>
      <c r="R74" s="691"/>
      <c r="S74" s="691"/>
      <c r="T74" s="691"/>
      <c r="U74" s="697"/>
    </row>
    <row r="75" spans="1:23" ht="15.75">
      <c r="A75" s="685" t="s">
        <v>37</v>
      </c>
      <c r="B75" s="685"/>
      <c r="C75" s="685"/>
      <c r="D75" s="685"/>
      <c r="E75" s="685"/>
      <c r="F75" s="685"/>
      <c r="G75" s="685"/>
      <c r="H75" s="685"/>
      <c r="I75" s="685"/>
      <c r="J75" s="685"/>
      <c r="K75" s="685"/>
      <c r="L75" s="685"/>
      <c r="M75" s="266">
        <v>5583649.6799999997</v>
      </c>
      <c r="N75" s="259"/>
      <c r="O75" s="259"/>
      <c r="P75" s="259"/>
      <c r="Q75" s="260"/>
      <c r="R75" s="259"/>
      <c r="S75" s="259"/>
      <c r="T75" s="261"/>
      <c r="U75" s="295"/>
    </row>
    <row r="76" spans="1:23" ht="16.5" thickBot="1">
      <c r="A76" s="650" t="s">
        <v>65</v>
      </c>
      <c r="B76" s="650"/>
      <c r="C76" s="650"/>
      <c r="D76" s="650"/>
      <c r="E76" s="650"/>
      <c r="F76" s="650"/>
      <c r="G76" s="650"/>
      <c r="H76" s="650"/>
      <c r="I76" s="215"/>
      <c r="J76" s="215"/>
      <c r="K76" s="215"/>
      <c r="L76" s="216">
        <v>47</v>
      </c>
      <c r="M76" s="217">
        <f>M75</f>
        <v>5583649.6799999997</v>
      </c>
      <c r="N76" s="218"/>
      <c r="O76" s="218"/>
      <c r="P76" s="218"/>
      <c r="Q76" s="219"/>
      <c r="R76" s="218"/>
      <c r="S76" s="218"/>
      <c r="T76" s="218"/>
      <c r="U76" s="220"/>
    </row>
    <row r="77" spans="1:23" ht="15.75">
      <c r="A77" s="689" t="s">
        <v>70</v>
      </c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89"/>
      <c r="T77" s="689"/>
      <c r="U77" s="690"/>
    </row>
    <row r="78" spans="1:23">
      <c r="A78" s="688">
        <v>14</v>
      </c>
      <c r="B78" s="688">
        <v>85</v>
      </c>
      <c r="C78" s="688" t="s">
        <v>146</v>
      </c>
      <c r="D78" s="688">
        <v>1959</v>
      </c>
      <c r="E78" s="688"/>
      <c r="F78" s="688" t="s">
        <v>147</v>
      </c>
      <c r="G78" s="688">
        <v>2</v>
      </c>
      <c r="H78" s="688">
        <v>1</v>
      </c>
      <c r="I78" s="688">
        <v>575.70000000000005</v>
      </c>
      <c r="J78" s="688">
        <v>379.5</v>
      </c>
      <c r="K78" s="688">
        <v>379.5</v>
      </c>
      <c r="L78" s="688">
        <v>14</v>
      </c>
      <c r="M78" s="698">
        <v>2695922.46</v>
      </c>
      <c r="N78" s="693">
        <v>0</v>
      </c>
      <c r="O78" s="693">
        <v>0</v>
      </c>
      <c r="P78" s="693">
        <v>0</v>
      </c>
      <c r="Q78" s="698">
        <v>2695922.46</v>
      </c>
      <c r="R78" s="688" t="s">
        <v>148</v>
      </c>
      <c r="S78" s="688"/>
      <c r="T78" s="688">
        <v>7103.88</v>
      </c>
      <c r="U78" s="696" t="s">
        <v>140</v>
      </c>
    </row>
    <row r="79" spans="1:23">
      <c r="A79" s="688"/>
      <c r="B79" s="688"/>
      <c r="C79" s="688"/>
      <c r="D79" s="688"/>
      <c r="E79" s="688"/>
      <c r="F79" s="688"/>
      <c r="G79" s="688"/>
      <c r="H79" s="688"/>
      <c r="I79" s="688"/>
      <c r="J79" s="688"/>
      <c r="K79" s="688"/>
      <c r="L79" s="688"/>
      <c r="M79" s="698"/>
      <c r="N79" s="694"/>
      <c r="O79" s="694"/>
      <c r="P79" s="694"/>
      <c r="Q79" s="698"/>
      <c r="R79" s="688"/>
      <c r="S79" s="688"/>
      <c r="T79" s="688"/>
      <c r="U79" s="696"/>
    </row>
    <row r="80" spans="1:23" ht="3.75" customHeight="1">
      <c r="A80" s="688"/>
      <c r="B80" s="688"/>
      <c r="C80" s="688"/>
      <c r="D80" s="688"/>
      <c r="E80" s="688"/>
      <c r="F80" s="688"/>
      <c r="G80" s="688"/>
      <c r="H80" s="688"/>
      <c r="I80" s="688"/>
      <c r="J80" s="688"/>
      <c r="K80" s="688"/>
      <c r="L80" s="688"/>
      <c r="M80" s="698"/>
      <c r="N80" s="694"/>
      <c r="O80" s="694"/>
      <c r="P80" s="694"/>
      <c r="Q80" s="698"/>
      <c r="R80" s="688"/>
      <c r="S80" s="688"/>
      <c r="T80" s="688"/>
      <c r="U80" s="696"/>
    </row>
    <row r="81" spans="1:21" ht="22.5" hidden="1" customHeight="1">
      <c r="A81" s="688"/>
      <c r="B81" s="688"/>
      <c r="C81" s="688"/>
      <c r="D81" s="688"/>
      <c r="E81" s="688"/>
      <c r="F81" s="688"/>
      <c r="G81" s="688"/>
      <c r="H81" s="688"/>
      <c r="I81" s="688"/>
      <c r="J81" s="688"/>
      <c r="K81" s="688"/>
      <c r="L81" s="688"/>
      <c r="M81" s="698"/>
      <c r="N81" s="695"/>
      <c r="O81" s="695"/>
      <c r="P81" s="695"/>
      <c r="Q81" s="698"/>
      <c r="R81" s="688"/>
      <c r="S81" s="688"/>
      <c r="T81" s="688"/>
      <c r="U81" s="696"/>
    </row>
    <row r="82" spans="1:21" ht="15.75">
      <c r="A82" s="685" t="s">
        <v>37</v>
      </c>
      <c r="B82" s="685"/>
      <c r="C82" s="685"/>
      <c r="D82" s="685"/>
      <c r="E82" s="685"/>
      <c r="F82" s="685"/>
      <c r="G82" s="685"/>
      <c r="H82" s="685"/>
      <c r="I82" s="685"/>
      <c r="J82" s="685"/>
      <c r="K82" s="685"/>
      <c r="L82" s="685"/>
      <c r="M82" s="266">
        <f>M78</f>
        <v>2695922.46</v>
      </c>
      <c r="N82" s="259"/>
      <c r="O82" s="259"/>
      <c r="P82" s="259"/>
      <c r="Q82" s="259"/>
      <c r="R82" s="259"/>
      <c r="S82" s="259"/>
      <c r="T82" s="261"/>
      <c r="U82" s="295"/>
    </row>
    <row r="83" spans="1:21" ht="18" customHeight="1" thickBot="1">
      <c r="A83" s="650" t="s">
        <v>72</v>
      </c>
      <c r="B83" s="650"/>
      <c r="C83" s="650"/>
      <c r="D83" s="650"/>
      <c r="E83" s="650"/>
      <c r="F83" s="650"/>
      <c r="G83" s="650"/>
      <c r="H83" s="650"/>
      <c r="I83" s="215"/>
      <c r="J83" s="215"/>
      <c r="K83" s="215"/>
      <c r="L83" s="216">
        <v>14</v>
      </c>
      <c r="M83" s="217">
        <f>M82</f>
        <v>2695922.46</v>
      </c>
      <c r="N83" s="218"/>
      <c r="O83" s="218"/>
      <c r="P83" s="218"/>
      <c r="Q83" s="219"/>
      <c r="R83" s="218"/>
      <c r="S83" s="218"/>
      <c r="T83" s="218"/>
      <c r="U83" s="220"/>
    </row>
    <row r="84" spans="1:21" ht="17.25" customHeight="1" thickBot="1">
      <c r="A84" s="562" t="s">
        <v>79</v>
      </c>
      <c r="B84" s="562"/>
      <c r="C84" s="562"/>
      <c r="D84" s="562"/>
      <c r="E84" s="562"/>
      <c r="F84" s="562"/>
      <c r="G84" s="562"/>
      <c r="H84" s="562"/>
      <c r="I84" s="113"/>
      <c r="J84" s="115"/>
      <c r="K84" s="115"/>
      <c r="L84" s="115">
        <f>L39+L48+L52+L61+L69+L76+L83</f>
        <v>336</v>
      </c>
      <c r="M84" s="116">
        <f>M39+M48+M52+M61+M69+M76+M83</f>
        <v>43054208.339999996</v>
      </c>
      <c r="N84" s="179"/>
      <c r="O84" s="179"/>
      <c r="P84" s="179"/>
      <c r="Q84" s="180"/>
      <c r="R84" s="179"/>
      <c r="S84" s="179"/>
      <c r="T84" s="179"/>
      <c r="U84" s="181"/>
    </row>
    <row r="87" spans="1:21" ht="18.75">
      <c r="A87" s="120" t="s">
        <v>153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</row>
    <row r="90" spans="1:21">
      <c r="M90" s="121"/>
    </row>
  </sheetData>
  <mergeCells count="179">
    <mergeCell ref="U78:U81"/>
    <mergeCell ref="A82:L82"/>
    <mergeCell ref="A83:H83"/>
    <mergeCell ref="U71:U74"/>
    <mergeCell ref="A75:L75"/>
    <mergeCell ref="A76:H76"/>
    <mergeCell ref="A77:U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J78:J81"/>
    <mergeCell ref="K78:K81"/>
    <mergeCell ref="L78:L81"/>
    <mergeCell ref="M78:M81"/>
    <mergeCell ref="N78:N81"/>
    <mergeCell ref="O78:O81"/>
    <mergeCell ref="P78:P81"/>
    <mergeCell ref="Q78:Q81"/>
    <mergeCell ref="R78:R81"/>
    <mergeCell ref="S78:S81"/>
    <mergeCell ref="T78:T81"/>
    <mergeCell ref="A70:U70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A47:L47"/>
    <mergeCell ref="Q1:T1"/>
    <mergeCell ref="Q2:T2"/>
    <mergeCell ref="Q3:T3"/>
    <mergeCell ref="Q4:T4"/>
    <mergeCell ref="Q5:T5"/>
    <mergeCell ref="Q6:T6"/>
    <mergeCell ref="Q7:T7"/>
    <mergeCell ref="D8:M8"/>
    <mergeCell ref="C9:N9"/>
    <mergeCell ref="C10:N10"/>
    <mergeCell ref="C11:N11"/>
    <mergeCell ref="A13:A17"/>
    <mergeCell ref="B13:B18"/>
    <mergeCell ref="C13:C18"/>
    <mergeCell ref="D13:E14"/>
    <mergeCell ref="F13:F18"/>
    <mergeCell ref="A39:H39"/>
    <mergeCell ref="I21:I23"/>
    <mergeCell ref="J21:J23"/>
    <mergeCell ref="K21:K23"/>
    <mergeCell ref="L21:L23"/>
    <mergeCell ref="R13:R18"/>
    <mergeCell ref="S13:S16"/>
    <mergeCell ref="T13:T16"/>
    <mergeCell ref="U13:U18"/>
    <mergeCell ref="D15:D18"/>
    <mergeCell ref="E15:E18"/>
    <mergeCell ref="J15:J16"/>
    <mergeCell ref="K15:K16"/>
    <mergeCell ref="M15:M16"/>
    <mergeCell ref="N15:Q15"/>
    <mergeCell ref="G13:G18"/>
    <mergeCell ref="H13:H18"/>
    <mergeCell ref="I13:I16"/>
    <mergeCell ref="J13:K13"/>
    <mergeCell ref="L13:L16"/>
    <mergeCell ref="M13:Q13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U41:U44"/>
    <mergeCell ref="J41:J44"/>
    <mergeCell ref="K41:K44"/>
    <mergeCell ref="L41:L44"/>
    <mergeCell ref="M41:M44"/>
    <mergeCell ref="N41:N44"/>
    <mergeCell ref="O41:O44"/>
    <mergeCell ref="P54:P57"/>
    <mergeCell ref="Q54:Q57"/>
    <mergeCell ref="R54:R57"/>
    <mergeCell ref="U54:U57"/>
    <mergeCell ref="A45:L45"/>
    <mergeCell ref="M54:M57"/>
    <mergeCell ref="A48:H48"/>
    <mergeCell ref="A52:H52"/>
    <mergeCell ref="S54:S57"/>
    <mergeCell ref="T54:T57"/>
    <mergeCell ref="P41:P44"/>
    <mergeCell ref="Q41:Q44"/>
    <mergeCell ref="R41:R44"/>
    <mergeCell ref="S41:S44"/>
    <mergeCell ref="T41:T44"/>
    <mergeCell ref="N54:N57"/>
    <mergeCell ref="O54:O57"/>
    <mergeCell ref="S63:S66"/>
    <mergeCell ref="T63:T66"/>
    <mergeCell ref="A69:H69"/>
    <mergeCell ref="M63:M66"/>
    <mergeCell ref="N63:N66"/>
    <mergeCell ref="O63:O66"/>
    <mergeCell ref="P63:P66"/>
    <mergeCell ref="Q63:Q66"/>
    <mergeCell ref="R63:R66"/>
    <mergeCell ref="A68:H68"/>
    <mergeCell ref="K63:K67"/>
    <mergeCell ref="L63:L67"/>
    <mergeCell ref="A63:A67"/>
    <mergeCell ref="B63:B67"/>
    <mergeCell ref="C63:C67"/>
    <mergeCell ref="D63:D67"/>
    <mergeCell ref="E63:E67"/>
    <mergeCell ref="F63:F67"/>
    <mergeCell ref="G63:G67"/>
    <mergeCell ref="H63:H67"/>
    <mergeCell ref="I63:I67"/>
    <mergeCell ref="J63:J67"/>
    <mergeCell ref="A84:H84"/>
    <mergeCell ref="U21:U23"/>
    <mergeCell ref="A21:A23"/>
    <mergeCell ref="B21:B23"/>
    <mergeCell ref="C21:C23"/>
    <mergeCell ref="D21:D23"/>
    <mergeCell ref="E21:E23"/>
    <mergeCell ref="F21:F23"/>
    <mergeCell ref="G21:G23"/>
    <mergeCell ref="H21:H23"/>
    <mergeCell ref="U25:U27"/>
    <mergeCell ref="G25:G27"/>
    <mergeCell ref="H25:H27"/>
    <mergeCell ref="I25:I27"/>
    <mergeCell ref="J25:J27"/>
    <mergeCell ref="K25:K27"/>
    <mergeCell ref="L25:L27"/>
    <mergeCell ref="A25:A27"/>
    <mergeCell ref="B25:B27"/>
    <mergeCell ref="C25:C27"/>
    <mergeCell ref="D25:D27"/>
    <mergeCell ref="E25:E27"/>
    <mergeCell ref="F25:F27"/>
    <mergeCell ref="U63:U66"/>
    <mergeCell ref="K54:K59"/>
    <mergeCell ref="L54:L59"/>
    <mergeCell ref="A61:I61"/>
    <mergeCell ref="A60:L60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</mergeCells>
  <pageMargins left="0.7" right="0.7" top="0.75" bottom="0.75" header="0.3" footer="0.3"/>
  <pageSetup paperSize="9" scale="48" firstPageNumber="0" orientation="landscape" r:id="rId1"/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zoomScale="60" zoomScaleNormal="60" zoomScaleSheetLayoutView="65" zoomScalePageLayoutView="65" workbookViewId="0">
      <selection activeCell="R25" sqref="R25:R28"/>
    </sheetView>
  </sheetViews>
  <sheetFormatPr defaultRowHeight="15" outlineLevelRow="1"/>
  <cols>
    <col min="1" max="2" width="9.28515625" bestFit="1" customWidth="1"/>
    <col min="3" max="3" width="18" customWidth="1"/>
    <col min="4" max="5" width="9.28515625" bestFit="1" customWidth="1"/>
    <col min="6" max="6" width="15" customWidth="1"/>
    <col min="7" max="8" width="9.28515625" bestFit="1" customWidth="1"/>
    <col min="9" max="9" width="9.42578125" bestFit="1" customWidth="1"/>
    <col min="10" max="10" width="9.7109375" customWidth="1"/>
    <col min="11" max="12" width="9.28515625" bestFit="1" customWidth="1"/>
    <col min="13" max="13" width="16.5703125" bestFit="1" customWidth="1"/>
    <col min="14" max="16" width="9.28515625" bestFit="1" customWidth="1"/>
    <col min="17" max="17" width="16.5703125" bestFit="1" customWidth="1"/>
    <col min="18" max="18" width="14.42578125" customWidth="1"/>
    <col min="19" max="19" width="9.28515625" bestFit="1" customWidth="1"/>
    <col min="20" max="20" width="12.7109375" bestFit="1" customWidth="1"/>
    <col min="21" max="21" width="9.28515625" bestFit="1" customWidth="1"/>
  </cols>
  <sheetData>
    <row r="1" spans="1:21" ht="15.75">
      <c r="Q1" s="591" t="s">
        <v>203</v>
      </c>
      <c r="R1" s="591"/>
      <c r="S1" s="591"/>
      <c r="T1" s="591"/>
      <c r="U1" s="3"/>
    </row>
    <row r="2" spans="1:21" ht="15.75">
      <c r="Q2" s="592" t="s">
        <v>211</v>
      </c>
      <c r="R2" s="592"/>
      <c r="S2" s="592"/>
      <c r="T2" s="592"/>
      <c r="U2" s="2"/>
    </row>
    <row r="3" spans="1:21" ht="15.75">
      <c r="Q3" s="592" t="s">
        <v>204</v>
      </c>
      <c r="R3" s="592"/>
      <c r="S3" s="592"/>
      <c r="T3" s="592"/>
      <c r="U3" s="2"/>
    </row>
    <row r="4" spans="1:21" ht="15.75">
      <c r="Q4" s="592" t="s">
        <v>81</v>
      </c>
      <c r="R4" s="592"/>
      <c r="S4" s="592"/>
      <c r="T4" s="592"/>
      <c r="U4" s="2"/>
    </row>
    <row r="5" spans="1:21" ht="15.75">
      <c r="Q5" s="592" t="s">
        <v>82</v>
      </c>
      <c r="R5" s="592"/>
      <c r="S5" s="592"/>
      <c r="T5" s="592"/>
      <c r="U5" s="2"/>
    </row>
    <row r="6" spans="1:21" ht="15.75">
      <c r="Q6" s="593" t="s">
        <v>83</v>
      </c>
      <c r="R6" s="593"/>
      <c r="S6" s="593"/>
      <c r="T6" s="593"/>
      <c r="U6" s="3"/>
    </row>
    <row r="7" spans="1:21" ht="15.75">
      <c r="Q7" s="592" t="s">
        <v>155</v>
      </c>
      <c r="R7" s="592"/>
      <c r="S7" s="592"/>
      <c r="T7" s="592"/>
      <c r="U7" s="3"/>
    </row>
    <row r="8" spans="1:21" ht="18.75">
      <c r="D8" s="585" t="s">
        <v>202</v>
      </c>
      <c r="E8" s="585"/>
      <c r="F8" s="585"/>
      <c r="G8" s="585"/>
      <c r="H8" s="585"/>
      <c r="I8" s="585"/>
      <c r="J8" s="585"/>
      <c r="K8" s="585"/>
      <c r="L8" s="585"/>
      <c r="M8" s="585"/>
      <c r="N8" s="2"/>
      <c r="O8" s="2"/>
      <c r="P8" s="2"/>
    </row>
    <row r="9" spans="1:21" ht="18.75">
      <c r="C9" s="594" t="s">
        <v>1</v>
      </c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2"/>
      <c r="P9" s="2"/>
      <c r="R9" s="4"/>
    </row>
    <row r="10" spans="1:21" ht="18.75">
      <c r="C10" s="584" t="s">
        <v>154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2"/>
      <c r="P10" s="2"/>
    </row>
    <row r="11" spans="1:21" ht="18.75">
      <c r="C11" s="585" t="s">
        <v>3</v>
      </c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2"/>
      <c r="P11" s="2"/>
    </row>
    <row r="12" spans="1:21" ht="15.75" thickBot="1"/>
    <row r="13" spans="1:21" ht="51.75" customHeight="1" thickBot="1">
      <c r="A13" s="586" t="s">
        <v>4</v>
      </c>
      <c r="B13" s="587" t="s">
        <v>5</v>
      </c>
      <c r="C13" s="587" t="s">
        <v>6</v>
      </c>
      <c r="D13" s="588" t="s">
        <v>7</v>
      </c>
      <c r="E13" s="588"/>
      <c r="F13" s="587" t="s">
        <v>8</v>
      </c>
      <c r="G13" s="587" t="s">
        <v>9</v>
      </c>
      <c r="H13" s="587" t="s">
        <v>10</v>
      </c>
      <c r="I13" s="589" t="s">
        <v>11</v>
      </c>
      <c r="J13" s="590" t="s">
        <v>12</v>
      </c>
      <c r="K13" s="590"/>
      <c r="L13" s="589" t="s">
        <v>13</v>
      </c>
      <c r="M13" s="586" t="s">
        <v>14</v>
      </c>
      <c r="N13" s="586"/>
      <c r="O13" s="586"/>
      <c r="P13" s="586"/>
      <c r="Q13" s="586"/>
      <c r="R13" s="587" t="s">
        <v>15</v>
      </c>
      <c r="S13" s="589" t="s">
        <v>16</v>
      </c>
      <c r="T13" s="589" t="s">
        <v>17</v>
      </c>
      <c r="U13" s="589" t="s">
        <v>18</v>
      </c>
    </row>
    <row r="14" spans="1:21" ht="2.25" hidden="1" customHeight="1">
      <c r="A14" s="586"/>
      <c r="B14" s="587"/>
      <c r="C14" s="587"/>
      <c r="D14" s="588"/>
      <c r="E14" s="588"/>
      <c r="F14" s="587"/>
      <c r="G14" s="587"/>
      <c r="H14" s="587"/>
      <c r="I14" s="587"/>
      <c r="J14" s="8"/>
      <c r="K14" s="9"/>
      <c r="L14" s="589"/>
      <c r="M14" s="10"/>
      <c r="N14" s="11"/>
      <c r="O14" s="11"/>
      <c r="P14" s="11"/>
      <c r="Q14" s="12"/>
      <c r="R14" s="587"/>
      <c r="S14" s="587"/>
      <c r="T14" s="587"/>
      <c r="U14" s="587"/>
    </row>
    <row r="15" spans="1:21" ht="15.75" customHeight="1" thickBot="1">
      <c r="A15" s="586"/>
      <c r="B15" s="587"/>
      <c r="C15" s="587"/>
      <c r="D15" s="587" t="s">
        <v>19</v>
      </c>
      <c r="E15" s="587" t="s">
        <v>20</v>
      </c>
      <c r="F15" s="587"/>
      <c r="G15" s="587"/>
      <c r="H15" s="587"/>
      <c r="I15" s="587"/>
      <c r="J15" s="589" t="s">
        <v>21</v>
      </c>
      <c r="K15" s="589" t="s">
        <v>22</v>
      </c>
      <c r="L15" s="589"/>
      <c r="M15" s="589" t="s">
        <v>21</v>
      </c>
      <c r="N15" s="588" t="s">
        <v>23</v>
      </c>
      <c r="O15" s="588"/>
      <c r="P15" s="588"/>
      <c r="Q15" s="588"/>
      <c r="R15" s="587"/>
      <c r="S15" s="587"/>
      <c r="T15" s="587"/>
      <c r="U15" s="587"/>
    </row>
    <row r="16" spans="1:21" ht="111.75" customHeight="1" thickBot="1">
      <c r="A16" s="586"/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13" t="s">
        <v>24</v>
      </c>
      <c r="O16" s="406" t="s">
        <v>25</v>
      </c>
      <c r="P16" s="406" t="s">
        <v>26</v>
      </c>
      <c r="Q16" s="406" t="s">
        <v>27</v>
      </c>
      <c r="R16" s="587"/>
      <c r="S16" s="587"/>
      <c r="T16" s="587"/>
      <c r="U16" s="587"/>
    </row>
    <row r="17" spans="1:23" ht="5.25" hidden="1" customHeight="1">
      <c r="A17" s="586"/>
      <c r="B17" s="587"/>
      <c r="C17" s="587"/>
      <c r="D17" s="587"/>
      <c r="E17" s="587"/>
      <c r="F17" s="587"/>
      <c r="G17" s="587"/>
      <c r="H17" s="587"/>
      <c r="I17" s="14"/>
      <c r="J17" s="14"/>
      <c r="K17" s="14"/>
      <c r="L17" s="14"/>
      <c r="M17" s="14"/>
      <c r="N17" s="15"/>
      <c r="O17" s="14"/>
      <c r="P17" s="14"/>
      <c r="Q17" s="14"/>
      <c r="R17" s="587"/>
      <c r="S17" s="14"/>
      <c r="T17" s="14"/>
      <c r="U17" s="589"/>
    </row>
    <row r="18" spans="1:23" ht="32.25" thickBot="1">
      <c r="A18" s="16"/>
      <c r="B18" s="587"/>
      <c r="C18" s="587"/>
      <c r="D18" s="587"/>
      <c r="E18" s="587"/>
      <c r="F18" s="587"/>
      <c r="G18" s="587"/>
      <c r="H18" s="587"/>
      <c r="I18" s="405" t="s">
        <v>28</v>
      </c>
      <c r="J18" s="17" t="s">
        <v>28</v>
      </c>
      <c r="K18" s="17" t="s">
        <v>28</v>
      </c>
      <c r="L18" s="17" t="s">
        <v>29</v>
      </c>
      <c r="M18" s="17" t="s">
        <v>30</v>
      </c>
      <c r="N18" s="17" t="s">
        <v>30</v>
      </c>
      <c r="O18" s="17" t="s">
        <v>30</v>
      </c>
      <c r="P18" s="17" t="s">
        <v>30</v>
      </c>
      <c r="Q18" s="17" t="s">
        <v>30</v>
      </c>
      <c r="R18" s="587"/>
      <c r="S18" s="405" t="s">
        <v>31</v>
      </c>
      <c r="T18" s="17" t="s">
        <v>31</v>
      </c>
      <c r="U18" s="589"/>
    </row>
    <row r="19" spans="1:23" ht="16.5" thickBot="1">
      <c r="A19" s="404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9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  <c r="T19" s="20">
        <v>20</v>
      </c>
      <c r="U19" s="405">
        <v>21</v>
      </c>
    </row>
    <row r="20" spans="1:23" ht="15.75">
      <c r="A20" s="21" t="s">
        <v>156</v>
      </c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96"/>
      <c r="V20" s="26"/>
      <c r="W20" s="26"/>
    </row>
    <row r="21" spans="1:23" ht="40.5" customHeight="1" outlineLevel="1">
      <c r="A21" s="484">
        <v>1</v>
      </c>
      <c r="B21" s="442">
        <v>117</v>
      </c>
      <c r="C21" s="452" t="s">
        <v>157</v>
      </c>
      <c r="D21" s="307">
        <v>1986</v>
      </c>
      <c r="E21" s="307">
        <v>0</v>
      </c>
      <c r="F21" s="443" t="s">
        <v>158</v>
      </c>
      <c r="G21" s="442">
        <v>1</v>
      </c>
      <c r="H21" s="442">
        <v>3</v>
      </c>
      <c r="I21" s="444">
        <v>131.9</v>
      </c>
      <c r="J21" s="444">
        <v>197.91</v>
      </c>
      <c r="K21" s="465">
        <v>140.1</v>
      </c>
      <c r="L21" s="442">
        <v>5</v>
      </c>
      <c r="M21" s="472">
        <v>3744969.79</v>
      </c>
      <c r="N21" s="466"/>
      <c r="O21" s="472"/>
      <c r="P21" s="472"/>
      <c r="Q21" s="472">
        <v>3744969.79</v>
      </c>
      <c r="R21" s="467" t="s">
        <v>91</v>
      </c>
      <c r="S21" s="442"/>
      <c r="T21" s="472">
        <v>18922.59</v>
      </c>
      <c r="U21" s="441" t="s">
        <v>159</v>
      </c>
      <c r="V21" s="26"/>
      <c r="W21" s="26"/>
    </row>
    <row r="22" spans="1:23" ht="18.75" customHeight="1" outlineLevel="1" thickBot="1">
      <c r="A22" s="468"/>
      <c r="B22" s="318"/>
      <c r="C22" s="318"/>
      <c r="D22" s="313"/>
      <c r="E22" s="313"/>
      <c r="F22" s="469"/>
      <c r="G22" s="318"/>
      <c r="H22" s="318"/>
      <c r="I22" s="470"/>
      <c r="J22" s="470"/>
      <c r="K22" s="470"/>
      <c r="L22" s="446" t="s">
        <v>37</v>
      </c>
      <c r="M22" s="471">
        <f>M21</f>
        <v>3744969.79</v>
      </c>
      <c r="N22" s="319"/>
      <c r="O22" s="319"/>
      <c r="P22" s="319"/>
      <c r="Q22" s="319"/>
      <c r="R22" s="318"/>
      <c r="S22" s="318"/>
      <c r="T22" s="319"/>
      <c r="U22" s="320"/>
      <c r="V22" s="26"/>
      <c r="W22" s="26"/>
    </row>
    <row r="23" spans="1:23" ht="18.75" customHeight="1" outlineLevel="1" thickBot="1">
      <c r="A23" s="603" t="s">
        <v>160</v>
      </c>
      <c r="B23" s="604"/>
      <c r="C23" s="604"/>
      <c r="D23" s="604"/>
      <c r="E23" s="604"/>
      <c r="F23" s="604"/>
      <c r="G23" s="604"/>
      <c r="H23" s="604"/>
      <c r="I23" s="447"/>
      <c r="J23" s="447"/>
      <c r="K23" s="447"/>
      <c r="L23" s="451">
        <v>5</v>
      </c>
      <c r="M23" s="485">
        <f>M22</f>
        <v>3744969.79</v>
      </c>
      <c r="N23" s="325"/>
      <c r="O23" s="325"/>
      <c r="P23" s="325"/>
      <c r="Q23" s="325"/>
      <c r="R23" s="325"/>
      <c r="S23" s="325"/>
      <c r="T23" s="325"/>
      <c r="U23" s="486"/>
      <c r="V23" s="26"/>
      <c r="W23" s="26"/>
    </row>
    <row r="24" spans="1:23" ht="15.75">
      <c r="A24" s="487" t="s">
        <v>32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9"/>
      <c r="V24" s="26"/>
      <c r="W24" s="26"/>
    </row>
    <row r="25" spans="1:23" ht="44.25" customHeight="1" outlineLevel="1">
      <c r="A25" s="701">
        <v>2</v>
      </c>
      <c r="B25" s="596">
        <v>118</v>
      </c>
      <c r="C25" s="612" t="s">
        <v>161</v>
      </c>
      <c r="D25" s="596">
        <v>1984</v>
      </c>
      <c r="E25" s="563"/>
      <c r="F25" s="596" t="s">
        <v>158</v>
      </c>
      <c r="G25" s="596">
        <v>1</v>
      </c>
      <c r="H25" s="596">
        <v>4</v>
      </c>
      <c r="I25" s="596">
        <v>154.80000000000001</v>
      </c>
      <c r="J25" s="596">
        <v>154.80000000000001</v>
      </c>
      <c r="K25" s="596"/>
      <c r="L25" s="596">
        <v>6</v>
      </c>
      <c r="M25" s="702">
        <v>2929216.93</v>
      </c>
      <c r="N25" s="563"/>
      <c r="O25" s="563"/>
      <c r="P25" s="563"/>
      <c r="Q25" s="702">
        <v>2929216.93</v>
      </c>
      <c r="R25" s="703" t="s">
        <v>91</v>
      </c>
      <c r="S25" s="563"/>
      <c r="T25" s="596">
        <v>18922.59</v>
      </c>
      <c r="U25" s="625" t="s">
        <v>159</v>
      </c>
    </row>
    <row r="26" spans="1:23" ht="11.25" customHeight="1" outlineLevel="1">
      <c r="A26" s="706"/>
      <c r="B26" s="597"/>
      <c r="C26" s="613"/>
      <c r="D26" s="597"/>
      <c r="E26" s="563"/>
      <c r="F26" s="597"/>
      <c r="G26" s="597"/>
      <c r="H26" s="597"/>
      <c r="I26" s="597"/>
      <c r="J26" s="597"/>
      <c r="K26" s="597"/>
      <c r="L26" s="597"/>
      <c r="M26" s="702"/>
      <c r="N26" s="563"/>
      <c r="O26" s="563"/>
      <c r="P26" s="563"/>
      <c r="Q26" s="702"/>
      <c r="R26" s="704"/>
      <c r="S26" s="563"/>
      <c r="T26" s="597"/>
      <c r="U26" s="626"/>
    </row>
    <row r="27" spans="1:23" ht="7.5" hidden="1" customHeight="1" outlineLevel="1">
      <c r="A27" s="706"/>
      <c r="B27" s="597"/>
      <c r="C27" s="613"/>
      <c r="D27" s="597"/>
      <c r="E27" s="563"/>
      <c r="F27" s="597"/>
      <c r="G27" s="597"/>
      <c r="H27" s="597"/>
      <c r="I27" s="597"/>
      <c r="J27" s="597"/>
      <c r="K27" s="597"/>
      <c r="L27" s="597"/>
      <c r="M27" s="702"/>
      <c r="N27" s="563"/>
      <c r="O27" s="563"/>
      <c r="P27" s="563"/>
      <c r="Q27" s="702"/>
      <c r="R27" s="704"/>
      <c r="S27" s="563"/>
      <c r="T27" s="597"/>
      <c r="U27" s="626"/>
    </row>
    <row r="28" spans="1:23" ht="9.75" hidden="1" customHeight="1" outlineLevel="1">
      <c r="A28" s="707"/>
      <c r="B28" s="598"/>
      <c r="C28" s="614"/>
      <c r="D28" s="598"/>
      <c r="E28" s="563"/>
      <c r="F28" s="598"/>
      <c r="G28" s="598"/>
      <c r="H28" s="598"/>
      <c r="I28" s="598"/>
      <c r="J28" s="598"/>
      <c r="K28" s="598"/>
      <c r="L28" s="598"/>
      <c r="M28" s="702"/>
      <c r="N28" s="563"/>
      <c r="O28" s="563"/>
      <c r="P28" s="563"/>
      <c r="Q28" s="702"/>
      <c r="R28" s="705"/>
      <c r="S28" s="563"/>
      <c r="T28" s="598"/>
      <c r="U28" s="583"/>
    </row>
    <row r="29" spans="1:23" ht="21" customHeight="1" outlineLevel="1">
      <c r="A29" s="701" t="s">
        <v>37</v>
      </c>
      <c r="B29" s="701"/>
      <c r="C29" s="701"/>
      <c r="D29" s="701"/>
      <c r="E29" s="701"/>
      <c r="F29" s="701"/>
      <c r="G29" s="701"/>
      <c r="H29" s="701"/>
      <c r="I29" s="701"/>
      <c r="J29" s="701"/>
      <c r="K29" s="701"/>
      <c r="L29" s="701"/>
      <c r="M29" s="473">
        <f>M25</f>
        <v>2929216.93</v>
      </c>
      <c r="N29" s="318"/>
      <c r="O29" s="318"/>
      <c r="P29" s="318"/>
      <c r="Q29" s="318"/>
      <c r="R29" s="318"/>
      <c r="S29" s="318"/>
      <c r="T29" s="319"/>
      <c r="U29" s="320"/>
    </row>
    <row r="30" spans="1:23" ht="51.75" customHeight="1" outlineLevel="1">
      <c r="A30" s="450">
        <v>3</v>
      </c>
      <c r="B30" s="446">
        <v>119</v>
      </c>
      <c r="C30" s="448" t="s">
        <v>162</v>
      </c>
      <c r="D30" s="446">
        <v>1986</v>
      </c>
      <c r="E30" s="446"/>
      <c r="F30" s="446" t="s">
        <v>158</v>
      </c>
      <c r="G30" s="446">
        <v>1</v>
      </c>
      <c r="H30" s="446">
        <v>4</v>
      </c>
      <c r="I30" s="446">
        <v>154.80000000000001</v>
      </c>
      <c r="J30" s="446">
        <v>154.80000000000001</v>
      </c>
      <c r="K30" s="446">
        <v>72.599999999999994</v>
      </c>
      <c r="L30" s="446">
        <v>11</v>
      </c>
      <c r="M30" s="472">
        <v>2926216.93</v>
      </c>
      <c r="N30" s="446"/>
      <c r="O30" s="446"/>
      <c r="P30" s="446"/>
      <c r="Q30" s="490">
        <v>2929216.93</v>
      </c>
      <c r="R30" s="446" t="s">
        <v>91</v>
      </c>
      <c r="S30" s="446"/>
      <c r="T30" s="471">
        <v>18922.59</v>
      </c>
      <c r="U30" s="449" t="s">
        <v>159</v>
      </c>
    </row>
    <row r="31" spans="1:23" ht="19.5" customHeight="1" outlineLevel="1">
      <c r="A31" s="491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5" t="s">
        <v>37</v>
      </c>
      <c r="M31" s="492">
        <f>M30</f>
        <v>2926216.93</v>
      </c>
      <c r="N31" s="453"/>
      <c r="O31" s="454"/>
      <c r="P31" s="454"/>
      <c r="Q31" s="454"/>
      <c r="R31" s="454"/>
      <c r="S31" s="454"/>
      <c r="T31" s="492"/>
      <c r="U31" s="493"/>
    </row>
    <row r="32" spans="1:23" ht="43.5" customHeight="1" outlineLevel="1">
      <c r="A32" s="445">
        <v>4</v>
      </c>
      <c r="B32" s="442">
        <v>120</v>
      </c>
      <c r="C32" s="452" t="s">
        <v>163</v>
      </c>
      <c r="D32" s="442">
        <v>1972</v>
      </c>
      <c r="E32" s="442">
        <v>2010</v>
      </c>
      <c r="F32" s="442" t="s">
        <v>158</v>
      </c>
      <c r="G32" s="442">
        <v>1</v>
      </c>
      <c r="H32" s="442">
        <v>4</v>
      </c>
      <c r="I32" s="442">
        <v>132.4</v>
      </c>
      <c r="J32" s="442">
        <v>132.4</v>
      </c>
      <c r="K32" s="442"/>
      <c r="L32" s="442">
        <v>15</v>
      </c>
      <c r="M32" s="472">
        <v>2505350.92</v>
      </c>
      <c r="N32" s="442"/>
      <c r="O32" s="442"/>
      <c r="P32" s="442"/>
      <c r="Q32" s="474">
        <v>2505350.92</v>
      </c>
      <c r="R32" s="442" t="s">
        <v>100</v>
      </c>
      <c r="S32" s="442"/>
      <c r="T32" s="472">
        <v>18922.59</v>
      </c>
      <c r="U32" s="441" t="s">
        <v>164</v>
      </c>
    </row>
    <row r="33" spans="1:26" ht="19.5" customHeight="1" outlineLevel="1">
      <c r="A33" s="494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95" t="s">
        <v>37</v>
      </c>
      <c r="M33" s="492">
        <f>M32</f>
        <v>2505350.92</v>
      </c>
      <c r="N33" s="105"/>
      <c r="O33" s="408"/>
      <c r="P33" s="408"/>
      <c r="Q33" s="408"/>
      <c r="R33" s="408"/>
      <c r="S33" s="408"/>
      <c r="T33" s="496"/>
      <c r="U33" s="497"/>
    </row>
    <row r="34" spans="1:26" ht="36.75" customHeight="1" outlineLevel="1">
      <c r="A34" s="445">
        <v>5</v>
      </c>
      <c r="B34" s="442">
        <v>121</v>
      </c>
      <c r="C34" s="452" t="s">
        <v>165</v>
      </c>
      <c r="D34" s="442">
        <v>1988</v>
      </c>
      <c r="E34" s="442"/>
      <c r="F34" s="442" t="s">
        <v>158</v>
      </c>
      <c r="G34" s="442">
        <v>1</v>
      </c>
      <c r="H34" s="442">
        <v>3</v>
      </c>
      <c r="I34" s="442">
        <v>173</v>
      </c>
      <c r="J34" s="442">
        <v>173</v>
      </c>
      <c r="K34" s="442"/>
      <c r="L34" s="442">
        <v>7</v>
      </c>
      <c r="M34" s="472">
        <v>3273608.07</v>
      </c>
      <c r="N34" s="442"/>
      <c r="O34" s="442"/>
      <c r="P34" s="442"/>
      <c r="Q34" s="474">
        <v>3273608.07</v>
      </c>
      <c r="R34" s="442" t="s">
        <v>91</v>
      </c>
      <c r="S34" s="442"/>
      <c r="T34" s="472">
        <v>18922.59</v>
      </c>
      <c r="U34" s="441" t="s">
        <v>164</v>
      </c>
    </row>
    <row r="35" spans="1:26" ht="19.5" customHeight="1" outlineLevel="1">
      <c r="A35" s="494"/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95" t="s">
        <v>37</v>
      </c>
      <c r="M35" s="492">
        <f>M34</f>
        <v>3273608.07</v>
      </c>
      <c r="N35" s="105"/>
      <c r="O35" s="408"/>
      <c r="P35" s="408"/>
      <c r="Q35" s="408"/>
      <c r="R35" s="408"/>
      <c r="S35" s="408"/>
      <c r="T35" s="496"/>
      <c r="U35" s="497"/>
    </row>
    <row r="36" spans="1:26" ht="43.5" customHeight="1" outlineLevel="1">
      <c r="A36" s="445">
        <v>6</v>
      </c>
      <c r="B36" s="442">
        <v>165</v>
      </c>
      <c r="C36" s="452" t="s">
        <v>166</v>
      </c>
      <c r="D36" s="442">
        <v>1995</v>
      </c>
      <c r="E36" s="442"/>
      <c r="F36" s="442" t="s">
        <v>167</v>
      </c>
      <c r="G36" s="442">
        <v>2</v>
      </c>
      <c r="H36" s="442">
        <v>2</v>
      </c>
      <c r="I36" s="442">
        <v>234.4</v>
      </c>
      <c r="J36" s="442">
        <v>180</v>
      </c>
      <c r="K36" s="442">
        <v>57.1</v>
      </c>
      <c r="L36" s="442">
        <v>14</v>
      </c>
      <c r="M36" s="472">
        <v>1278698.3999999999</v>
      </c>
      <c r="N36" s="442"/>
      <c r="O36" s="442"/>
      <c r="P36" s="442"/>
      <c r="Q36" s="474">
        <v>1278698.3999999999</v>
      </c>
      <c r="R36" s="442" t="s">
        <v>35</v>
      </c>
      <c r="S36" s="442"/>
      <c r="T36" s="472">
        <v>7103.88</v>
      </c>
      <c r="U36" s="441" t="s">
        <v>159</v>
      </c>
      <c r="Y36" s="204"/>
      <c r="Z36" s="204"/>
    </row>
    <row r="37" spans="1:26" ht="19.5" customHeight="1" outlineLevel="1" thickBot="1">
      <c r="A37" s="468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498" t="s">
        <v>37</v>
      </c>
      <c r="M37" s="499">
        <f>M36</f>
        <v>1278698.3999999999</v>
      </c>
      <c r="N37" s="500"/>
      <c r="O37" s="318"/>
      <c r="P37" s="318"/>
      <c r="Q37" s="318"/>
      <c r="R37" s="318"/>
      <c r="S37" s="318"/>
      <c r="T37" s="319"/>
      <c r="U37" s="320"/>
      <c r="Y37" s="204"/>
      <c r="Z37" s="204"/>
    </row>
    <row r="38" spans="1:26" ht="17.25" customHeight="1" outlineLevel="1" thickBot="1">
      <c r="A38" s="699" t="s">
        <v>168</v>
      </c>
      <c r="B38" s="700"/>
      <c r="C38" s="700"/>
      <c r="D38" s="700"/>
      <c r="E38" s="700"/>
      <c r="F38" s="700"/>
      <c r="G38" s="700"/>
      <c r="H38" s="700"/>
      <c r="I38" s="410"/>
      <c r="J38" s="410"/>
      <c r="K38" s="410"/>
      <c r="L38" s="411">
        <f>L25+L30+L32+L34+L36</f>
        <v>53</v>
      </c>
      <c r="M38" s="399">
        <f>M29+M31+M33+M35+M37</f>
        <v>12913091.25</v>
      </c>
      <c r="N38" s="205"/>
      <c r="O38" s="205"/>
      <c r="P38" s="205"/>
      <c r="Q38" s="206"/>
      <c r="R38" s="205"/>
      <c r="S38" s="205"/>
      <c r="T38" s="205"/>
      <c r="U38" s="207"/>
    </row>
    <row r="39" spans="1:26" ht="18.75" customHeight="1" outlineLevel="1">
      <c r="A39" s="619" t="s">
        <v>169</v>
      </c>
      <c r="B39" s="620"/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1"/>
    </row>
    <row r="40" spans="1:26" ht="51" customHeight="1" outlineLevel="1">
      <c r="A40" s="460">
        <v>7</v>
      </c>
      <c r="B40" s="457">
        <v>167</v>
      </c>
      <c r="C40" s="456" t="s">
        <v>170</v>
      </c>
      <c r="D40" s="457">
        <v>1985</v>
      </c>
      <c r="E40" s="457"/>
      <c r="F40" s="457" t="s">
        <v>158</v>
      </c>
      <c r="G40" s="457">
        <v>2</v>
      </c>
      <c r="H40" s="457">
        <v>1</v>
      </c>
      <c r="I40" s="457">
        <v>359.2</v>
      </c>
      <c r="J40" s="457">
        <v>320</v>
      </c>
      <c r="K40" s="457"/>
      <c r="L40" s="501">
        <v>10</v>
      </c>
      <c r="M40" s="502">
        <v>3534976</v>
      </c>
      <c r="N40" s="506"/>
      <c r="O40" s="503"/>
      <c r="P40" s="503"/>
      <c r="Q40" s="361">
        <v>3534976</v>
      </c>
      <c r="R40" s="503" t="s">
        <v>91</v>
      </c>
      <c r="S40" s="503"/>
      <c r="T40" s="361">
        <v>11046.8</v>
      </c>
      <c r="U40" s="504" t="s">
        <v>164</v>
      </c>
    </row>
    <row r="41" spans="1:26" ht="22.5" customHeight="1" outlineLevel="1">
      <c r="A41" s="507"/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 t="s">
        <v>37</v>
      </c>
      <c r="M41" s="475">
        <f>M40</f>
        <v>3534976</v>
      </c>
      <c r="N41" s="509"/>
      <c r="O41" s="509"/>
      <c r="P41" s="509"/>
      <c r="Q41" s="509"/>
      <c r="R41" s="509"/>
      <c r="S41" s="509"/>
      <c r="T41" s="509"/>
      <c r="U41" s="510"/>
    </row>
    <row r="42" spans="1:26" ht="39" customHeight="1" outlineLevel="1">
      <c r="A42" s="511">
        <v>8</v>
      </c>
      <c r="B42" s="372">
        <v>168</v>
      </c>
      <c r="C42" s="409" t="s">
        <v>171</v>
      </c>
      <c r="D42" s="372">
        <v>1954</v>
      </c>
      <c r="E42" s="372"/>
      <c r="F42" s="372" t="s">
        <v>172</v>
      </c>
      <c r="G42" s="372">
        <v>2</v>
      </c>
      <c r="H42" s="372">
        <v>1</v>
      </c>
      <c r="I42" s="372">
        <v>307.7</v>
      </c>
      <c r="J42" s="372">
        <v>290.10000000000002</v>
      </c>
      <c r="K42" s="372">
        <v>152.9</v>
      </c>
      <c r="L42" s="505">
        <v>22</v>
      </c>
      <c r="M42" s="475">
        <v>2060835.59</v>
      </c>
      <c r="N42" s="512"/>
      <c r="O42" s="476"/>
      <c r="P42" s="476"/>
      <c r="Q42" s="377">
        <v>2060835.59</v>
      </c>
      <c r="R42" s="476" t="s">
        <v>35</v>
      </c>
      <c r="S42" s="476"/>
      <c r="T42" s="377">
        <v>7103.88</v>
      </c>
      <c r="U42" s="477" t="s">
        <v>159</v>
      </c>
    </row>
    <row r="43" spans="1:26" ht="22.5" customHeight="1" outlineLevel="1" thickBot="1">
      <c r="A43" s="507"/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L43" s="508" t="s">
        <v>37</v>
      </c>
      <c r="M43" s="475">
        <f>M42</f>
        <v>2060835.59</v>
      </c>
      <c r="N43" s="509"/>
      <c r="O43" s="509"/>
      <c r="P43" s="509"/>
      <c r="Q43" s="509"/>
      <c r="R43" s="509"/>
      <c r="S43" s="509"/>
      <c r="T43" s="509"/>
      <c r="U43" s="513"/>
    </row>
    <row r="44" spans="1:26" ht="17.25" customHeight="1" outlineLevel="1" thickBot="1">
      <c r="A44" s="616" t="s">
        <v>173</v>
      </c>
      <c r="B44" s="617"/>
      <c r="C44" s="617"/>
      <c r="D44" s="617"/>
      <c r="E44" s="617"/>
      <c r="F44" s="617"/>
      <c r="G44" s="617"/>
      <c r="H44" s="617"/>
      <c r="I44" s="617"/>
      <c r="J44" s="617"/>
      <c r="K44" s="618"/>
      <c r="L44" s="399">
        <v>32</v>
      </c>
      <c r="M44" s="400">
        <f>M41+M43</f>
        <v>5595811.5899999999</v>
      </c>
      <c r="N44" s="205"/>
      <c r="O44" s="205"/>
      <c r="P44" s="205"/>
      <c r="Q44" s="206"/>
      <c r="R44" s="205"/>
      <c r="S44" s="205"/>
      <c r="T44" s="205"/>
      <c r="U44" s="207"/>
    </row>
    <row r="45" spans="1:26" ht="18" customHeight="1">
      <c r="A45" s="21" t="s">
        <v>70</v>
      </c>
      <c r="B45" s="22"/>
      <c r="C45" s="22"/>
      <c r="D45" s="22"/>
      <c r="E45" s="22"/>
      <c r="F45" s="22"/>
      <c r="G45" s="22"/>
      <c r="H45" s="23"/>
      <c r="I45" s="23"/>
      <c r="J45" s="23"/>
      <c r="K45" s="23"/>
      <c r="L45" s="23"/>
      <c r="M45" s="23"/>
      <c r="N45" s="24"/>
      <c r="O45" s="24"/>
      <c r="P45" s="24"/>
      <c r="Q45" s="24"/>
      <c r="R45" s="24"/>
      <c r="S45" s="24"/>
      <c r="T45" s="24"/>
      <c r="U45" s="96"/>
      <c r="V45" s="108"/>
      <c r="W45" s="108"/>
    </row>
    <row r="46" spans="1:26" ht="39.75" customHeight="1">
      <c r="A46" s="445">
        <v>9</v>
      </c>
      <c r="B46" s="442">
        <v>122</v>
      </c>
      <c r="C46" s="452" t="s">
        <v>174</v>
      </c>
      <c r="D46" s="307">
        <v>1971</v>
      </c>
      <c r="E46" s="307">
        <v>0</v>
      </c>
      <c r="F46" s="443" t="s">
        <v>172</v>
      </c>
      <c r="G46" s="442">
        <v>2</v>
      </c>
      <c r="H46" s="442">
        <v>2</v>
      </c>
      <c r="I46" s="444">
        <v>415</v>
      </c>
      <c r="J46" s="444">
        <v>369.7</v>
      </c>
      <c r="K46" s="465">
        <v>41</v>
      </c>
      <c r="L46" s="442">
        <v>15</v>
      </c>
      <c r="M46" s="472">
        <v>2626304.44</v>
      </c>
      <c r="N46" s="466"/>
      <c r="O46" s="472"/>
      <c r="P46" s="472"/>
      <c r="Q46" s="472">
        <v>2626304.44</v>
      </c>
      <c r="R46" s="467" t="s">
        <v>35</v>
      </c>
      <c r="S46" s="442"/>
      <c r="T46" s="472">
        <v>7103.88</v>
      </c>
      <c r="U46" s="441" t="s">
        <v>159</v>
      </c>
    </row>
    <row r="47" spans="1:26" ht="16.5" customHeight="1" thickBot="1">
      <c r="A47" s="468"/>
      <c r="B47" s="318"/>
      <c r="C47" s="318"/>
      <c r="D47" s="313"/>
      <c r="E47" s="313"/>
      <c r="F47" s="469"/>
      <c r="G47" s="318"/>
      <c r="H47" s="318"/>
      <c r="I47" s="470"/>
      <c r="J47" s="470"/>
      <c r="K47" s="470"/>
      <c r="L47" s="446" t="s">
        <v>37</v>
      </c>
      <c r="M47" s="471">
        <f>M46</f>
        <v>2626304.44</v>
      </c>
      <c r="N47" s="319"/>
      <c r="O47" s="319"/>
      <c r="P47" s="319"/>
      <c r="Q47" s="319"/>
      <c r="R47" s="318"/>
      <c r="S47" s="318"/>
      <c r="T47" s="319"/>
      <c r="U47" s="320"/>
    </row>
    <row r="48" spans="1:26" ht="18.75" customHeight="1" thickBot="1">
      <c r="A48" s="603" t="s">
        <v>72</v>
      </c>
      <c r="B48" s="604"/>
      <c r="C48" s="604"/>
      <c r="D48" s="604"/>
      <c r="E48" s="604"/>
      <c r="F48" s="604"/>
      <c r="G48" s="604"/>
      <c r="H48" s="604"/>
      <c r="I48" s="407"/>
      <c r="J48" s="407"/>
      <c r="K48" s="407"/>
      <c r="L48" s="322">
        <v>15</v>
      </c>
      <c r="M48" s="323">
        <f>M47</f>
        <v>2626304.44</v>
      </c>
      <c r="N48" s="324"/>
      <c r="O48" s="324"/>
      <c r="P48" s="324"/>
      <c r="Q48" s="325"/>
      <c r="R48" s="324"/>
      <c r="S48" s="324"/>
      <c r="T48" s="324"/>
      <c r="U48" s="326"/>
    </row>
    <row r="49" spans="1:21" ht="16.5" customHeight="1">
      <c r="A49" s="21" t="s">
        <v>175</v>
      </c>
      <c r="B49" s="22"/>
      <c r="C49" s="22"/>
      <c r="D49" s="22"/>
      <c r="E49" s="22"/>
      <c r="F49" s="22"/>
      <c r="G49" s="22"/>
      <c r="H49" s="23"/>
      <c r="I49" s="23"/>
      <c r="J49" s="23"/>
      <c r="K49" s="23"/>
      <c r="L49" s="23"/>
      <c r="M49" s="23"/>
      <c r="N49" s="24"/>
      <c r="O49" s="24"/>
      <c r="P49" s="24"/>
      <c r="Q49" s="24"/>
      <c r="R49" s="24"/>
      <c r="S49" s="24"/>
      <c r="T49" s="24"/>
      <c r="U49" s="96"/>
    </row>
    <row r="50" spans="1:21" ht="41.25" customHeight="1">
      <c r="A50" s="445">
        <v>10</v>
      </c>
      <c r="B50" s="442">
        <v>166</v>
      </c>
      <c r="C50" s="452" t="s">
        <v>176</v>
      </c>
      <c r="D50" s="307">
        <v>1967</v>
      </c>
      <c r="E50" s="307">
        <v>0</v>
      </c>
      <c r="F50" s="443" t="s">
        <v>172</v>
      </c>
      <c r="G50" s="442">
        <v>2</v>
      </c>
      <c r="H50" s="442">
        <v>1</v>
      </c>
      <c r="I50" s="444">
        <v>313</v>
      </c>
      <c r="J50" s="444">
        <v>283</v>
      </c>
      <c r="K50" s="465"/>
      <c r="L50" s="442">
        <v>2</v>
      </c>
      <c r="M50" s="472">
        <v>2010398.04</v>
      </c>
      <c r="N50" s="466"/>
      <c r="O50" s="472"/>
      <c r="P50" s="472"/>
      <c r="Q50" s="472">
        <v>2010398.04</v>
      </c>
      <c r="R50" s="467" t="s">
        <v>35</v>
      </c>
      <c r="S50" s="442"/>
      <c r="T50" s="472">
        <v>7103.88</v>
      </c>
      <c r="U50" s="441" t="s">
        <v>159</v>
      </c>
    </row>
    <row r="51" spans="1:21" ht="18" customHeight="1" thickBot="1">
      <c r="A51" s="468"/>
      <c r="B51" s="318"/>
      <c r="C51" s="318"/>
      <c r="D51" s="313"/>
      <c r="E51" s="313"/>
      <c r="F51" s="469"/>
      <c r="G51" s="318"/>
      <c r="H51" s="318"/>
      <c r="I51" s="470"/>
      <c r="J51" s="470"/>
      <c r="K51" s="470"/>
      <c r="L51" s="446" t="s">
        <v>37</v>
      </c>
      <c r="M51" s="471">
        <f>M50</f>
        <v>2010398.04</v>
      </c>
      <c r="N51" s="319"/>
      <c r="O51" s="319"/>
      <c r="P51" s="319"/>
      <c r="Q51" s="319"/>
      <c r="R51" s="318"/>
      <c r="S51" s="318"/>
      <c r="T51" s="319"/>
      <c r="U51" s="320"/>
    </row>
    <row r="52" spans="1:21" ht="15.75" customHeight="1" thickBot="1">
      <c r="A52" s="603" t="s">
        <v>177</v>
      </c>
      <c r="B52" s="604"/>
      <c r="C52" s="604"/>
      <c r="D52" s="604"/>
      <c r="E52" s="604"/>
      <c r="F52" s="604"/>
      <c r="G52" s="604"/>
      <c r="H52" s="604"/>
      <c r="I52" s="407"/>
      <c r="J52" s="407"/>
      <c r="K52" s="407"/>
      <c r="L52" s="322">
        <v>2</v>
      </c>
      <c r="M52" s="323">
        <f>M51</f>
        <v>2010398.04</v>
      </c>
      <c r="N52" s="324"/>
      <c r="O52" s="324"/>
      <c r="P52" s="324"/>
      <c r="Q52" s="325"/>
      <c r="R52" s="324"/>
      <c r="S52" s="324"/>
      <c r="T52" s="324"/>
      <c r="U52" s="326"/>
    </row>
    <row r="53" spans="1:21" ht="32.25" customHeight="1" thickBot="1">
      <c r="A53" s="599" t="s">
        <v>79</v>
      </c>
      <c r="B53" s="599"/>
      <c r="C53" s="599"/>
      <c r="D53" s="599"/>
      <c r="E53" s="599"/>
      <c r="F53" s="599"/>
      <c r="G53" s="599"/>
      <c r="H53" s="599"/>
      <c r="I53" s="401"/>
      <c r="J53" s="114"/>
      <c r="K53" s="114"/>
      <c r="L53" s="402">
        <f>L23+L38+L44+L48+L52</f>
        <v>107</v>
      </c>
      <c r="M53" s="403">
        <f>M23+M38+M44+M48+M52</f>
        <v>26890575.109999999</v>
      </c>
      <c r="N53" s="117"/>
      <c r="O53" s="117"/>
      <c r="P53" s="117"/>
      <c r="Q53" s="118"/>
      <c r="R53" s="117"/>
      <c r="S53" s="117"/>
      <c r="T53" s="117"/>
      <c r="U53" s="119"/>
    </row>
    <row r="58" spans="1:21" ht="18.75">
      <c r="A58" s="120" t="s">
        <v>212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</row>
    <row r="61" spans="1:21">
      <c r="M61" s="121"/>
    </row>
  </sheetData>
  <mergeCells count="61">
    <mergeCell ref="Q6:T6"/>
    <mergeCell ref="Q1:T1"/>
    <mergeCell ref="Q2:T2"/>
    <mergeCell ref="Q3:T3"/>
    <mergeCell ref="Q4:T4"/>
    <mergeCell ref="Q5:T5"/>
    <mergeCell ref="A13:A17"/>
    <mergeCell ref="B13:B18"/>
    <mergeCell ref="C13:C18"/>
    <mergeCell ref="D13:E14"/>
    <mergeCell ref="F13:F18"/>
    <mergeCell ref="Q7:T7"/>
    <mergeCell ref="D8:M8"/>
    <mergeCell ref="C9:N9"/>
    <mergeCell ref="C10:N10"/>
    <mergeCell ref="C11:N11"/>
    <mergeCell ref="R13:R18"/>
    <mergeCell ref="S13:S16"/>
    <mergeCell ref="T13:T16"/>
    <mergeCell ref="U13:U18"/>
    <mergeCell ref="D15:D18"/>
    <mergeCell ref="E15:E18"/>
    <mergeCell ref="J15:J16"/>
    <mergeCell ref="K15:K16"/>
    <mergeCell ref="M15:M16"/>
    <mergeCell ref="N15:Q15"/>
    <mergeCell ref="G13:G18"/>
    <mergeCell ref="H13:H18"/>
    <mergeCell ref="I13:I16"/>
    <mergeCell ref="J13:K13"/>
    <mergeCell ref="L13:L16"/>
    <mergeCell ref="M13:Q13"/>
    <mergeCell ref="A23:H23"/>
    <mergeCell ref="A25:A28"/>
    <mergeCell ref="B25:B28"/>
    <mergeCell ref="C25:C28"/>
    <mergeCell ref="D25:D28"/>
    <mergeCell ref="E25:E28"/>
    <mergeCell ref="F25:F28"/>
    <mergeCell ref="G25:G28"/>
    <mergeCell ref="H25:H28"/>
    <mergeCell ref="U25:U28"/>
    <mergeCell ref="A29:L29"/>
    <mergeCell ref="O25:O28"/>
    <mergeCell ref="P25:P28"/>
    <mergeCell ref="Q25:Q28"/>
    <mergeCell ref="R25:R28"/>
    <mergeCell ref="S25:S28"/>
    <mergeCell ref="T25:T28"/>
    <mergeCell ref="I25:I28"/>
    <mergeCell ref="J25:J28"/>
    <mergeCell ref="K25:K28"/>
    <mergeCell ref="L25:L28"/>
    <mergeCell ref="M25:M28"/>
    <mergeCell ref="N25:N28"/>
    <mergeCell ref="A48:H48"/>
    <mergeCell ref="A52:H52"/>
    <mergeCell ref="A44:K44"/>
    <mergeCell ref="A53:H53"/>
    <mergeCell ref="A38:H38"/>
    <mergeCell ref="A39:U39"/>
  </mergeCells>
  <pageMargins left="0.23622047244094491" right="0.23622047244094491" top="0.74803149606299213" bottom="0.74803149606299213" header="0.31496062992125984" footer="0.31496062992125984"/>
  <pageSetup paperSize="9" scale="61" firstPageNumber="0" fitToHeight="2" orientation="landscape" r:id="rId1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="60" zoomScaleNormal="60" zoomScaleSheetLayoutView="65" zoomScalePageLayoutView="65" workbookViewId="0">
      <selection activeCell="S29" sqref="S29"/>
    </sheetView>
  </sheetViews>
  <sheetFormatPr defaultRowHeight="15" outlineLevelRow="1"/>
  <cols>
    <col min="1" max="2" width="9.28515625" bestFit="1" customWidth="1"/>
    <col min="3" max="3" width="16" customWidth="1"/>
    <col min="4" max="5" width="9.28515625" bestFit="1" customWidth="1"/>
    <col min="6" max="6" width="12.85546875" customWidth="1"/>
    <col min="7" max="7" width="7.42578125" customWidth="1"/>
    <col min="8" max="8" width="6.42578125" customWidth="1"/>
    <col min="9" max="9" width="9.42578125" bestFit="1" customWidth="1"/>
    <col min="10" max="10" width="9.7109375" customWidth="1"/>
    <col min="11" max="11" width="9.42578125" bestFit="1" customWidth="1"/>
    <col min="12" max="12" width="9.28515625" bestFit="1" customWidth="1"/>
    <col min="13" max="13" width="17.28515625" bestFit="1" customWidth="1"/>
    <col min="14" max="14" width="9.28515625" bestFit="1" customWidth="1"/>
    <col min="15" max="15" width="8.5703125" customWidth="1"/>
    <col min="16" max="16" width="7.140625" customWidth="1"/>
    <col min="17" max="17" width="19.5703125" customWidth="1"/>
    <col min="18" max="18" width="36.140625" customWidth="1"/>
    <col min="19" max="19" width="9.28515625" bestFit="1" customWidth="1"/>
    <col min="20" max="20" width="12.7109375" bestFit="1" customWidth="1"/>
    <col min="21" max="21" width="9.28515625" bestFit="1" customWidth="1"/>
  </cols>
  <sheetData>
    <row r="1" spans="1:21" ht="15.75">
      <c r="Q1" s="591" t="s">
        <v>132</v>
      </c>
      <c r="R1" s="591"/>
      <c r="S1" s="591"/>
      <c r="T1" s="591"/>
      <c r="U1" s="3"/>
    </row>
    <row r="2" spans="1:21" ht="15.75">
      <c r="Q2" s="592" t="s">
        <v>208</v>
      </c>
      <c r="R2" s="592"/>
      <c r="S2" s="592"/>
      <c r="T2" s="592"/>
      <c r="U2" s="2"/>
    </row>
    <row r="3" spans="1:21" ht="15.75">
      <c r="Q3" s="592" t="s">
        <v>205</v>
      </c>
      <c r="R3" s="592"/>
      <c r="S3" s="592"/>
      <c r="T3" s="592"/>
      <c r="U3" s="2"/>
    </row>
    <row r="4" spans="1:21" ht="15.75">
      <c r="Q4" s="592" t="s">
        <v>81</v>
      </c>
      <c r="R4" s="592"/>
      <c r="S4" s="592"/>
      <c r="T4" s="592"/>
      <c r="U4" s="2"/>
    </row>
    <row r="5" spans="1:21" ht="15.75">
      <c r="Q5" s="592" t="s">
        <v>82</v>
      </c>
      <c r="R5" s="592"/>
      <c r="S5" s="592"/>
      <c r="T5" s="592"/>
      <c r="U5" s="2"/>
    </row>
    <row r="6" spans="1:21" ht="15.75">
      <c r="Q6" s="593" t="s">
        <v>83</v>
      </c>
      <c r="R6" s="593"/>
      <c r="S6" s="593"/>
      <c r="T6" s="593"/>
      <c r="U6" s="3"/>
    </row>
    <row r="7" spans="1:21" ht="15.75">
      <c r="Q7" s="592" t="s">
        <v>178</v>
      </c>
      <c r="R7" s="592"/>
      <c r="S7" s="592"/>
      <c r="T7" s="592"/>
      <c r="U7" s="3"/>
    </row>
    <row r="8" spans="1:21" ht="18.75">
      <c r="D8" s="585" t="s">
        <v>202</v>
      </c>
      <c r="E8" s="585"/>
      <c r="F8" s="585"/>
      <c r="G8" s="585"/>
      <c r="H8" s="585"/>
      <c r="I8" s="585"/>
      <c r="J8" s="585"/>
      <c r="K8" s="585"/>
      <c r="L8" s="585"/>
      <c r="M8" s="585"/>
      <c r="N8" s="2"/>
      <c r="O8" s="2"/>
      <c r="P8" s="2"/>
    </row>
    <row r="9" spans="1:21" ht="18.75">
      <c r="C9" s="594" t="s">
        <v>1</v>
      </c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2"/>
      <c r="P9" s="2"/>
      <c r="R9" s="4"/>
    </row>
    <row r="10" spans="1:21" ht="18.75">
      <c r="C10" s="584" t="s">
        <v>179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2"/>
      <c r="P10" s="2"/>
    </row>
    <row r="11" spans="1:21" ht="18.75">
      <c r="C11" s="585" t="s">
        <v>3</v>
      </c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2"/>
      <c r="P11" s="2"/>
    </row>
    <row r="12" spans="1:21" ht="15.75" thickBot="1"/>
    <row r="13" spans="1:21" ht="51.75" customHeight="1" thickBot="1">
      <c r="A13" s="586" t="s">
        <v>4</v>
      </c>
      <c r="B13" s="587" t="s">
        <v>5</v>
      </c>
      <c r="C13" s="587" t="s">
        <v>6</v>
      </c>
      <c r="D13" s="588" t="s">
        <v>7</v>
      </c>
      <c r="E13" s="588"/>
      <c r="F13" s="587" t="s">
        <v>8</v>
      </c>
      <c r="G13" s="587" t="s">
        <v>9</v>
      </c>
      <c r="H13" s="587" t="s">
        <v>10</v>
      </c>
      <c r="I13" s="589" t="s">
        <v>11</v>
      </c>
      <c r="J13" s="590" t="s">
        <v>12</v>
      </c>
      <c r="K13" s="590"/>
      <c r="L13" s="589" t="s">
        <v>13</v>
      </c>
      <c r="M13" s="586" t="s">
        <v>14</v>
      </c>
      <c r="N13" s="586"/>
      <c r="O13" s="586"/>
      <c r="P13" s="586"/>
      <c r="Q13" s="586"/>
      <c r="R13" s="587" t="s">
        <v>15</v>
      </c>
      <c r="S13" s="589" t="s">
        <v>16</v>
      </c>
      <c r="T13" s="589" t="s">
        <v>17</v>
      </c>
      <c r="U13" s="589" t="s">
        <v>18</v>
      </c>
    </row>
    <row r="14" spans="1:21" ht="2.25" hidden="1" customHeight="1">
      <c r="A14" s="586"/>
      <c r="B14" s="587"/>
      <c r="C14" s="587"/>
      <c r="D14" s="588"/>
      <c r="E14" s="588"/>
      <c r="F14" s="587"/>
      <c r="G14" s="587"/>
      <c r="H14" s="587"/>
      <c r="I14" s="587"/>
      <c r="J14" s="8"/>
      <c r="K14" s="9"/>
      <c r="L14" s="589"/>
      <c r="M14" s="10"/>
      <c r="N14" s="11"/>
      <c r="O14" s="11"/>
      <c r="P14" s="11"/>
      <c r="Q14" s="12"/>
      <c r="R14" s="587"/>
      <c r="S14" s="587"/>
      <c r="T14" s="587"/>
      <c r="U14" s="587"/>
    </row>
    <row r="15" spans="1:21" ht="15.75" customHeight="1" thickBot="1">
      <c r="A15" s="586"/>
      <c r="B15" s="587"/>
      <c r="C15" s="587"/>
      <c r="D15" s="587" t="s">
        <v>19</v>
      </c>
      <c r="E15" s="587" t="s">
        <v>20</v>
      </c>
      <c r="F15" s="587"/>
      <c r="G15" s="587"/>
      <c r="H15" s="587"/>
      <c r="I15" s="587"/>
      <c r="J15" s="589" t="s">
        <v>21</v>
      </c>
      <c r="K15" s="589" t="s">
        <v>22</v>
      </c>
      <c r="L15" s="589"/>
      <c r="M15" s="589" t="s">
        <v>21</v>
      </c>
      <c r="N15" s="588" t="s">
        <v>23</v>
      </c>
      <c r="O15" s="588"/>
      <c r="P15" s="588"/>
      <c r="Q15" s="588"/>
      <c r="R15" s="587"/>
      <c r="S15" s="587"/>
      <c r="T15" s="587"/>
      <c r="U15" s="587"/>
    </row>
    <row r="16" spans="1:21" ht="111.75" customHeight="1" thickBot="1">
      <c r="A16" s="586"/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13" t="s">
        <v>24</v>
      </c>
      <c r="O16" s="414" t="s">
        <v>25</v>
      </c>
      <c r="P16" s="414" t="s">
        <v>26</v>
      </c>
      <c r="Q16" s="414" t="s">
        <v>27</v>
      </c>
      <c r="R16" s="587"/>
      <c r="S16" s="587"/>
      <c r="T16" s="587"/>
      <c r="U16" s="587"/>
    </row>
    <row r="17" spans="1:23" ht="5.25" hidden="1" customHeight="1">
      <c r="A17" s="586"/>
      <c r="B17" s="587"/>
      <c r="C17" s="587"/>
      <c r="D17" s="587"/>
      <c r="E17" s="587"/>
      <c r="F17" s="587"/>
      <c r="G17" s="587"/>
      <c r="H17" s="587"/>
      <c r="I17" s="14"/>
      <c r="J17" s="14"/>
      <c r="K17" s="14"/>
      <c r="L17" s="14"/>
      <c r="M17" s="14"/>
      <c r="N17" s="15"/>
      <c r="O17" s="14"/>
      <c r="P17" s="14"/>
      <c r="Q17" s="14"/>
      <c r="R17" s="587"/>
      <c r="S17" s="14"/>
      <c r="T17" s="14"/>
      <c r="U17" s="589"/>
    </row>
    <row r="18" spans="1:23" ht="32.25" thickBot="1">
      <c r="A18" s="16"/>
      <c r="B18" s="587"/>
      <c r="C18" s="587"/>
      <c r="D18" s="587"/>
      <c r="E18" s="587"/>
      <c r="F18" s="587"/>
      <c r="G18" s="587"/>
      <c r="H18" s="587"/>
      <c r="I18" s="413" t="s">
        <v>28</v>
      </c>
      <c r="J18" s="17" t="s">
        <v>28</v>
      </c>
      <c r="K18" s="17" t="s">
        <v>28</v>
      </c>
      <c r="L18" s="17" t="s">
        <v>29</v>
      </c>
      <c r="M18" s="17" t="s">
        <v>30</v>
      </c>
      <c r="N18" s="17" t="s">
        <v>30</v>
      </c>
      <c r="O18" s="17" t="s">
        <v>30</v>
      </c>
      <c r="P18" s="17" t="s">
        <v>30</v>
      </c>
      <c r="Q18" s="17" t="s">
        <v>30</v>
      </c>
      <c r="R18" s="587"/>
      <c r="S18" s="413" t="s">
        <v>31</v>
      </c>
      <c r="T18" s="17" t="s">
        <v>31</v>
      </c>
      <c r="U18" s="589"/>
    </row>
    <row r="19" spans="1:23" ht="16.5" thickBot="1">
      <c r="A19" s="412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9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  <c r="T19" s="20">
        <v>20</v>
      </c>
      <c r="U19" s="413">
        <v>21</v>
      </c>
    </row>
    <row r="20" spans="1:23" ht="15.75">
      <c r="A20" s="21" t="s">
        <v>55</v>
      </c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96"/>
      <c r="V20" s="26"/>
      <c r="W20" s="26"/>
    </row>
    <row r="21" spans="1:23" ht="33" customHeight="1" outlineLevel="1">
      <c r="A21" s="516">
        <v>1</v>
      </c>
      <c r="B21" s="483">
        <v>89</v>
      </c>
      <c r="C21" s="483" t="s">
        <v>180</v>
      </c>
      <c r="D21" s="517">
        <v>1974</v>
      </c>
      <c r="E21" s="517">
        <v>0</v>
      </c>
      <c r="F21" s="518" t="s">
        <v>158</v>
      </c>
      <c r="G21" s="483">
        <v>2</v>
      </c>
      <c r="H21" s="483"/>
      <c r="I21" s="519">
        <v>190</v>
      </c>
      <c r="J21" s="519">
        <v>190</v>
      </c>
      <c r="K21" s="520">
        <v>189</v>
      </c>
      <c r="L21" s="483">
        <v>8</v>
      </c>
      <c r="M21" s="521">
        <v>2098892</v>
      </c>
      <c r="N21" s="522"/>
      <c r="O21" s="521"/>
      <c r="P21" s="521"/>
      <c r="Q21" s="521">
        <v>2098892</v>
      </c>
      <c r="R21" s="483" t="s">
        <v>91</v>
      </c>
      <c r="S21" s="483"/>
      <c r="T21" s="521">
        <v>11046.8</v>
      </c>
      <c r="U21" s="523" t="s">
        <v>181</v>
      </c>
      <c r="V21" s="26"/>
      <c r="W21" s="26"/>
    </row>
    <row r="22" spans="1:23" ht="18.75" customHeight="1" outlineLevel="1" thickBot="1">
      <c r="A22" s="69"/>
      <c r="B22" s="42"/>
      <c r="C22" s="42"/>
      <c r="D22" s="313"/>
      <c r="E22" s="314"/>
      <c r="F22" s="315"/>
      <c r="G22" s="42"/>
      <c r="H22" s="42"/>
      <c r="I22" s="316"/>
      <c r="J22" s="316"/>
      <c r="K22" s="316"/>
      <c r="L22" s="415" t="s">
        <v>37</v>
      </c>
      <c r="M22" s="41">
        <f>M21</f>
        <v>2098892</v>
      </c>
      <c r="N22" s="317"/>
      <c r="O22" s="317"/>
      <c r="P22" s="317"/>
      <c r="Q22" s="317"/>
      <c r="R22" s="42"/>
      <c r="S22" s="318"/>
      <c r="T22" s="319"/>
      <c r="U22" s="320"/>
      <c r="V22" s="26"/>
      <c r="W22" s="26"/>
    </row>
    <row r="23" spans="1:23" ht="18.75" customHeight="1" outlineLevel="1" thickBot="1">
      <c r="A23" s="714" t="s">
        <v>65</v>
      </c>
      <c r="B23" s="715"/>
      <c r="C23" s="715"/>
      <c r="D23" s="715"/>
      <c r="E23" s="715"/>
      <c r="F23" s="715"/>
      <c r="G23" s="715"/>
      <c r="H23" s="715"/>
      <c r="I23" s="420"/>
      <c r="J23" s="420"/>
      <c r="K23" s="420"/>
      <c r="L23" s="322">
        <v>8</v>
      </c>
      <c r="M23" s="421">
        <f>M22</f>
        <v>2098892</v>
      </c>
      <c r="N23" s="324"/>
      <c r="O23" s="324"/>
      <c r="P23" s="324"/>
      <c r="Q23" s="325"/>
      <c r="R23" s="324"/>
      <c r="S23" s="324"/>
      <c r="T23" s="324"/>
      <c r="U23" s="326"/>
      <c r="V23" s="26"/>
      <c r="W23" s="26"/>
    </row>
    <row r="24" spans="1:23" ht="15.75">
      <c r="A24" s="327" t="s">
        <v>40</v>
      </c>
      <c r="B24" s="60"/>
      <c r="C24" s="60"/>
      <c r="D24" s="60"/>
      <c r="E24" s="60"/>
      <c r="F24" s="60"/>
      <c r="G24" s="60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59"/>
      <c r="T24" s="59"/>
      <c r="U24" s="61"/>
      <c r="V24" s="26"/>
      <c r="W24" s="26"/>
    </row>
    <row r="25" spans="1:23" ht="39.75" customHeight="1" outlineLevel="1">
      <c r="A25" s="711">
        <v>2</v>
      </c>
      <c r="B25" s="612">
        <v>123</v>
      </c>
      <c r="C25" s="612" t="s">
        <v>185</v>
      </c>
      <c r="D25" s="612">
        <v>1967</v>
      </c>
      <c r="E25" s="608"/>
      <c r="F25" s="612" t="s">
        <v>182</v>
      </c>
      <c r="G25" s="612">
        <v>2</v>
      </c>
      <c r="H25" s="612">
        <v>1</v>
      </c>
      <c r="I25" s="612">
        <v>333.9</v>
      </c>
      <c r="J25" s="612">
        <v>317.8</v>
      </c>
      <c r="K25" s="612">
        <v>267.8</v>
      </c>
      <c r="L25" s="612">
        <v>22</v>
      </c>
      <c r="M25" s="720">
        <v>2257613.06</v>
      </c>
      <c r="N25" s="608"/>
      <c r="O25" s="608"/>
      <c r="P25" s="608"/>
      <c r="Q25" s="720">
        <v>2257613.06</v>
      </c>
      <c r="R25" s="612" t="s">
        <v>35</v>
      </c>
      <c r="S25" s="608"/>
      <c r="T25" s="612">
        <v>7103.88</v>
      </c>
      <c r="U25" s="716" t="s">
        <v>181</v>
      </c>
    </row>
    <row r="26" spans="1:23" ht="2.25" hidden="1" customHeight="1" outlineLevel="1">
      <c r="A26" s="712"/>
      <c r="B26" s="613"/>
      <c r="C26" s="613"/>
      <c r="D26" s="613"/>
      <c r="E26" s="608"/>
      <c r="F26" s="613"/>
      <c r="G26" s="613"/>
      <c r="H26" s="613"/>
      <c r="I26" s="613"/>
      <c r="J26" s="613"/>
      <c r="K26" s="613"/>
      <c r="L26" s="613"/>
      <c r="M26" s="720"/>
      <c r="N26" s="608"/>
      <c r="O26" s="608"/>
      <c r="P26" s="608"/>
      <c r="Q26" s="720"/>
      <c r="R26" s="613"/>
      <c r="S26" s="608"/>
      <c r="T26" s="613"/>
      <c r="U26" s="717"/>
    </row>
    <row r="27" spans="1:23" hidden="1" outlineLevel="1">
      <c r="A27" s="712"/>
      <c r="B27" s="613"/>
      <c r="C27" s="613"/>
      <c r="D27" s="613"/>
      <c r="E27" s="608"/>
      <c r="F27" s="613"/>
      <c r="G27" s="613"/>
      <c r="H27" s="613"/>
      <c r="I27" s="613"/>
      <c r="J27" s="613"/>
      <c r="K27" s="613"/>
      <c r="L27" s="613"/>
      <c r="M27" s="720"/>
      <c r="N27" s="608"/>
      <c r="O27" s="608"/>
      <c r="P27" s="608"/>
      <c r="Q27" s="720"/>
      <c r="R27" s="613"/>
      <c r="S27" s="608"/>
      <c r="T27" s="613"/>
      <c r="U27" s="717"/>
    </row>
    <row r="28" spans="1:23" ht="8.25" hidden="1" customHeight="1" outlineLevel="1">
      <c r="A28" s="713"/>
      <c r="B28" s="614"/>
      <c r="C28" s="614"/>
      <c r="D28" s="614"/>
      <c r="E28" s="608"/>
      <c r="F28" s="614"/>
      <c r="G28" s="614"/>
      <c r="H28" s="614"/>
      <c r="I28" s="614"/>
      <c r="J28" s="614"/>
      <c r="K28" s="614"/>
      <c r="L28" s="614"/>
      <c r="M28" s="720"/>
      <c r="N28" s="608"/>
      <c r="O28" s="608"/>
      <c r="P28" s="608"/>
      <c r="Q28" s="720"/>
      <c r="R28" s="614"/>
      <c r="S28" s="608"/>
      <c r="T28" s="614"/>
      <c r="U28" s="718"/>
    </row>
    <row r="29" spans="1:23" ht="21" customHeight="1" outlineLevel="1">
      <c r="A29" s="719" t="s">
        <v>37</v>
      </c>
      <c r="B29" s="719"/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524">
        <f>M25</f>
        <v>2257613.06</v>
      </c>
      <c r="N29" s="525"/>
      <c r="O29" s="525"/>
      <c r="P29" s="525"/>
      <c r="Q29" s="525"/>
      <c r="R29" s="525"/>
      <c r="S29" s="525"/>
      <c r="T29" s="526"/>
      <c r="U29" s="527"/>
    </row>
    <row r="30" spans="1:23" ht="30" customHeight="1" outlineLevel="1">
      <c r="A30" s="711">
        <v>3</v>
      </c>
      <c r="B30" s="725">
        <v>124</v>
      </c>
      <c r="C30" s="725" t="s">
        <v>186</v>
      </c>
      <c r="D30" s="725">
        <v>1975</v>
      </c>
      <c r="E30" s="725"/>
      <c r="F30" s="725" t="s">
        <v>182</v>
      </c>
      <c r="G30" s="725">
        <v>2</v>
      </c>
      <c r="H30" s="725">
        <v>3</v>
      </c>
      <c r="I30" s="725">
        <v>1192.0999999999999</v>
      </c>
      <c r="J30" s="725">
        <v>755.9</v>
      </c>
      <c r="K30" s="725">
        <v>1091.9000000000001</v>
      </c>
      <c r="L30" s="725">
        <v>54</v>
      </c>
      <c r="M30" s="521">
        <v>2590219.85</v>
      </c>
      <c r="N30" s="483"/>
      <c r="O30" s="483"/>
      <c r="P30" s="483"/>
      <c r="Q30" s="528">
        <v>2590219.85</v>
      </c>
      <c r="R30" s="483" t="s">
        <v>35</v>
      </c>
      <c r="S30" s="483"/>
      <c r="T30" s="521">
        <v>3426.67</v>
      </c>
      <c r="U30" s="523" t="s">
        <v>181</v>
      </c>
    </row>
    <row r="31" spans="1:23" ht="34.5" customHeight="1" outlineLevel="1">
      <c r="A31" s="713"/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521">
        <v>2013460.59</v>
      </c>
      <c r="N31" s="483"/>
      <c r="O31" s="483"/>
      <c r="P31" s="483"/>
      <c r="Q31" s="528">
        <v>2013460.59</v>
      </c>
      <c r="R31" s="483" t="s">
        <v>184</v>
      </c>
      <c r="S31" s="483"/>
      <c r="T31" s="521">
        <v>2663.66</v>
      </c>
      <c r="U31" s="523" t="s">
        <v>181</v>
      </c>
    </row>
    <row r="32" spans="1:23" ht="19.5" customHeight="1" outlineLevel="1">
      <c r="A32" s="529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 t="s">
        <v>37</v>
      </c>
      <c r="M32" s="521">
        <v>3149088.34</v>
      </c>
      <c r="N32" s="483"/>
      <c r="O32" s="483"/>
      <c r="P32" s="483"/>
      <c r="Q32" s="483"/>
      <c r="R32" s="483"/>
      <c r="S32" s="483"/>
      <c r="T32" s="521"/>
      <c r="U32" s="523"/>
    </row>
    <row r="33" spans="1:23" ht="33.75" customHeight="1" outlineLevel="1">
      <c r="A33" s="711">
        <v>4</v>
      </c>
      <c r="B33" s="612">
        <v>88</v>
      </c>
      <c r="C33" s="612" t="s">
        <v>183</v>
      </c>
      <c r="D33" s="612">
        <v>1985</v>
      </c>
      <c r="E33" s="612"/>
      <c r="F33" s="612" t="s">
        <v>172</v>
      </c>
      <c r="G33" s="612">
        <v>5</v>
      </c>
      <c r="H33" s="612">
        <v>4</v>
      </c>
      <c r="I33" s="612">
        <v>3019.1</v>
      </c>
      <c r="J33" s="612">
        <v>2713.1</v>
      </c>
      <c r="K33" s="612">
        <v>1945.29</v>
      </c>
      <c r="L33" s="612">
        <v>116</v>
      </c>
      <c r="M33" s="522">
        <v>1523080.08</v>
      </c>
      <c r="N33" s="483"/>
      <c r="O33" s="483"/>
      <c r="P33" s="483"/>
      <c r="Q33" s="528">
        <v>1523080.08</v>
      </c>
      <c r="R33" s="483" t="s">
        <v>88</v>
      </c>
      <c r="S33" s="483"/>
      <c r="T33" s="521">
        <v>561.38</v>
      </c>
      <c r="U33" s="523" t="s">
        <v>181</v>
      </c>
    </row>
    <row r="34" spans="1:23" ht="34.5" customHeight="1" outlineLevel="1">
      <c r="A34" s="712"/>
      <c r="B34" s="613"/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522">
        <v>1804211.5</v>
      </c>
      <c r="N34" s="483"/>
      <c r="O34" s="483"/>
      <c r="P34" s="483"/>
      <c r="Q34" s="528">
        <v>1804211.5</v>
      </c>
      <c r="R34" s="483" t="s">
        <v>139</v>
      </c>
      <c r="S34" s="483"/>
      <c r="T34" s="521">
        <v>665</v>
      </c>
      <c r="U34" s="523" t="s">
        <v>181</v>
      </c>
    </row>
    <row r="35" spans="1:23" ht="33" customHeight="1" outlineLevel="1">
      <c r="A35" s="712"/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522">
        <v>2514419.69</v>
      </c>
      <c r="N35" s="483"/>
      <c r="O35" s="483"/>
      <c r="P35" s="483"/>
      <c r="Q35" s="528">
        <v>2514419.69</v>
      </c>
      <c r="R35" s="483" t="s">
        <v>150</v>
      </c>
      <c r="S35" s="483"/>
      <c r="T35" s="521">
        <v>926.77</v>
      </c>
      <c r="U35" s="523" t="s">
        <v>181</v>
      </c>
    </row>
    <row r="36" spans="1:23" ht="33.75" customHeight="1" outlineLevel="1">
      <c r="A36" s="713"/>
      <c r="B36" s="614"/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522">
        <v>5295971.2</v>
      </c>
      <c r="N36" s="483"/>
      <c r="O36" s="483"/>
      <c r="P36" s="483"/>
      <c r="Q36" s="483">
        <v>5295971.2</v>
      </c>
      <c r="R36" s="483" t="s">
        <v>184</v>
      </c>
      <c r="S36" s="483"/>
      <c r="T36" s="521">
        <v>1952</v>
      </c>
      <c r="U36" s="523" t="s">
        <v>181</v>
      </c>
    </row>
    <row r="37" spans="1:23" ht="22.5" customHeight="1" outlineLevel="1" thickBot="1">
      <c r="A37" s="708"/>
      <c r="B37" s="709"/>
      <c r="C37" s="709"/>
      <c r="D37" s="709"/>
      <c r="E37" s="709"/>
      <c r="F37" s="709"/>
      <c r="G37" s="709"/>
      <c r="H37" s="709"/>
      <c r="I37" s="709"/>
      <c r="J37" s="709"/>
      <c r="K37" s="710"/>
      <c r="L37" s="329" t="s">
        <v>37</v>
      </c>
      <c r="M37" s="530">
        <f>M33+M34+M35+M36</f>
        <v>11137682.469999999</v>
      </c>
      <c r="N37" s="531"/>
      <c r="O37" s="531"/>
      <c r="P37" s="531"/>
      <c r="Q37" s="531"/>
      <c r="R37" s="531"/>
      <c r="S37" s="531"/>
      <c r="T37" s="532"/>
      <c r="U37" s="533"/>
    </row>
    <row r="38" spans="1:23" ht="22.5" customHeight="1" outlineLevel="1" thickBot="1">
      <c r="A38" s="726" t="s">
        <v>54</v>
      </c>
      <c r="B38" s="727"/>
      <c r="C38" s="727"/>
      <c r="D38" s="727"/>
      <c r="E38" s="727"/>
      <c r="F38" s="727"/>
      <c r="G38" s="727"/>
      <c r="H38" s="727"/>
      <c r="I38" s="534"/>
      <c r="J38" s="534"/>
      <c r="K38" s="534"/>
      <c r="L38" s="535">
        <f>L25+L30+L33</f>
        <v>192</v>
      </c>
      <c r="M38" s="536">
        <f>M29+M32+M37</f>
        <v>16544383.869999999</v>
      </c>
      <c r="N38" s="537"/>
      <c r="O38" s="537"/>
      <c r="P38" s="537"/>
      <c r="Q38" s="538"/>
      <c r="R38" s="537"/>
      <c r="S38" s="537"/>
      <c r="T38" s="537"/>
      <c r="U38" s="539"/>
    </row>
    <row r="39" spans="1:23" ht="21" customHeight="1" outlineLevel="1">
      <c r="A39" s="728" t="s">
        <v>70</v>
      </c>
      <c r="B39" s="729"/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30"/>
    </row>
    <row r="40" spans="1:23" ht="41.25" customHeight="1" outlineLevel="1">
      <c r="A40" s="540">
        <v>5</v>
      </c>
      <c r="B40" s="409">
        <v>122</v>
      </c>
      <c r="C40" s="409" t="s">
        <v>187</v>
      </c>
      <c r="D40" s="409">
        <v>1958</v>
      </c>
      <c r="E40" s="409"/>
      <c r="F40" s="409" t="s">
        <v>188</v>
      </c>
      <c r="G40" s="409">
        <v>2</v>
      </c>
      <c r="H40" s="409">
        <v>1</v>
      </c>
      <c r="I40" s="409">
        <v>407.4</v>
      </c>
      <c r="J40" s="409">
        <v>378</v>
      </c>
      <c r="K40" s="409">
        <v>331.4</v>
      </c>
      <c r="L40" s="409">
        <v>20</v>
      </c>
      <c r="M40" s="541">
        <v>2685266.64</v>
      </c>
      <c r="N40" s="542"/>
      <c r="O40" s="542"/>
      <c r="P40" s="542"/>
      <c r="Q40" s="543">
        <v>2685266.64</v>
      </c>
      <c r="R40" s="542" t="s">
        <v>35</v>
      </c>
      <c r="S40" s="542"/>
      <c r="T40" s="543">
        <v>7103.88</v>
      </c>
      <c r="U40" s="544" t="s">
        <v>181</v>
      </c>
    </row>
    <row r="41" spans="1:23" ht="18.75" customHeight="1" outlineLevel="1" thickBot="1">
      <c r="A41" s="545"/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546" t="s">
        <v>37</v>
      </c>
      <c r="M41" s="547"/>
      <c r="N41" s="548"/>
      <c r="O41" s="548"/>
      <c r="P41" s="548"/>
      <c r="Q41" s="549"/>
      <c r="R41" s="548"/>
      <c r="S41" s="548"/>
      <c r="T41" s="548"/>
      <c r="U41" s="550"/>
    </row>
    <row r="42" spans="1:23" ht="20.25" customHeight="1" thickBot="1">
      <c r="A42" s="721" t="s">
        <v>131</v>
      </c>
      <c r="B42" s="722"/>
      <c r="C42" s="722"/>
      <c r="D42" s="722"/>
      <c r="E42" s="722"/>
      <c r="F42" s="722"/>
      <c r="G42" s="722"/>
      <c r="H42" s="722"/>
      <c r="I42" s="722"/>
      <c r="J42" s="722"/>
      <c r="K42" s="722"/>
      <c r="L42" s="536">
        <f>L40</f>
        <v>20</v>
      </c>
      <c r="M42" s="536">
        <f>M40</f>
        <v>2685266.64</v>
      </c>
      <c r="N42" s="537"/>
      <c r="O42" s="537"/>
      <c r="P42" s="537"/>
      <c r="Q42" s="538"/>
      <c r="R42" s="537"/>
      <c r="S42" s="537"/>
      <c r="T42" s="537"/>
      <c r="U42" s="539"/>
      <c r="V42" s="108"/>
      <c r="W42" s="108"/>
    </row>
    <row r="43" spans="1:23" ht="33" customHeight="1" thickBot="1">
      <c r="A43" s="723" t="s">
        <v>79</v>
      </c>
      <c r="B43" s="724"/>
      <c r="C43" s="724"/>
      <c r="D43" s="724"/>
      <c r="E43" s="724"/>
      <c r="F43" s="724"/>
      <c r="G43" s="724"/>
      <c r="H43" s="724"/>
      <c r="I43" s="551"/>
      <c r="J43" s="551"/>
      <c r="K43" s="551"/>
      <c r="L43" s="552">
        <f>L23+L38+L42</f>
        <v>220</v>
      </c>
      <c r="M43" s="553">
        <f>M23+M38+M42</f>
        <v>21328542.509999998</v>
      </c>
      <c r="N43" s="554"/>
      <c r="O43" s="554"/>
      <c r="P43" s="554"/>
      <c r="Q43" s="555"/>
      <c r="R43" s="554"/>
      <c r="S43" s="554"/>
      <c r="T43" s="554"/>
      <c r="U43" s="556"/>
    </row>
    <row r="47" spans="1:23" ht="15" customHeight="1"/>
    <row r="48" spans="1:23" ht="18.75">
      <c r="A48" s="120" t="s">
        <v>210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51" spans="13:13">
      <c r="M51" s="121"/>
    </row>
  </sheetData>
  <mergeCells count="84">
    <mergeCell ref="A42:K42"/>
    <mergeCell ref="A43:H43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A38:H38"/>
    <mergeCell ref="A39:U39"/>
    <mergeCell ref="L30:L31"/>
    <mergeCell ref="U25:U28"/>
    <mergeCell ref="A29:L29"/>
    <mergeCell ref="O25:O28"/>
    <mergeCell ref="P25:P28"/>
    <mergeCell ref="Q25:Q28"/>
    <mergeCell ref="R25:R28"/>
    <mergeCell ref="S25:S28"/>
    <mergeCell ref="T25:T28"/>
    <mergeCell ref="I25:I28"/>
    <mergeCell ref="J25:J28"/>
    <mergeCell ref="K25:K28"/>
    <mergeCell ref="L25:L28"/>
    <mergeCell ref="M25:M28"/>
    <mergeCell ref="N25:N28"/>
    <mergeCell ref="A23:H23"/>
    <mergeCell ref="A25:A28"/>
    <mergeCell ref="B25:B28"/>
    <mergeCell ref="C25:C28"/>
    <mergeCell ref="D25:D28"/>
    <mergeCell ref="E25:E28"/>
    <mergeCell ref="F25:F28"/>
    <mergeCell ref="G25:G28"/>
    <mergeCell ref="H25:H28"/>
    <mergeCell ref="U13:U18"/>
    <mergeCell ref="D15:D18"/>
    <mergeCell ref="E15:E18"/>
    <mergeCell ref="J15:J16"/>
    <mergeCell ref="K15:K16"/>
    <mergeCell ref="M15:M16"/>
    <mergeCell ref="N15:Q15"/>
    <mergeCell ref="G13:G18"/>
    <mergeCell ref="H13:H18"/>
    <mergeCell ref="I13:I16"/>
    <mergeCell ref="J13:K13"/>
    <mergeCell ref="L13:L16"/>
    <mergeCell ref="M13:Q13"/>
    <mergeCell ref="C13:C18"/>
    <mergeCell ref="D13:E14"/>
    <mergeCell ref="F13:F18"/>
    <mergeCell ref="Q7:T7"/>
    <mergeCell ref="D8:M8"/>
    <mergeCell ref="C9:N9"/>
    <mergeCell ref="C10:N10"/>
    <mergeCell ref="C11:N11"/>
    <mergeCell ref="R13:R18"/>
    <mergeCell ref="S13:S16"/>
    <mergeCell ref="T13:T16"/>
    <mergeCell ref="Q1:T1"/>
    <mergeCell ref="Q2:T2"/>
    <mergeCell ref="Q3:T3"/>
    <mergeCell ref="Q4:T4"/>
    <mergeCell ref="Q5:T5"/>
    <mergeCell ref="A37:K37"/>
    <mergeCell ref="Q6:T6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A13:A17"/>
    <mergeCell ref="B13:B18"/>
  </mergeCells>
  <pageMargins left="0.25" right="0.25" top="0.75" bottom="0.75" header="0.3" footer="0.3"/>
  <pageSetup paperSize="9" scale="57" firstPageNumber="0" fitToHeight="0" orientation="landscape" r:id="rId1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60" zoomScaleNormal="60" zoomScaleSheetLayoutView="65" zoomScalePageLayoutView="65" workbookViewId="0">
      <selection activeCell="M22" sqref="M22"/>
    </sheetView>
  </sheetViews>
  <sheetFormatPr defaultRowHeight="15" outlineLevelRow="1"/>
  <cols>
    <col min="1" max="2" width="9.28515625" bestFit="1" customWidth="1"/>
    <col min="3" max="3" width="30.140625" customWidth="1"/>
    <col min="4" max="5" width="9.28515625" bestFit="1" customWidth="1"/>
    <col min="6" max="6" width="14.28515625" customWidth="1"/>
    <col min="7" max="8" width="9.28515625" bestFit="1" customWidth="1"/>
    <col min="9" max="9" width="9.42578125" bestFit="1" customWidth="1"/>
    <col min="10" max="10" width="9.7109375" customWidth="1"/>
    <col min="11" max="11" width="9.42578125" bestFit="1" customWidth="1"/>
    <col min="12" max="12" width="11.140625" customWidth="1"/>
    <col min="13" max="13" width="21.28515625" customWidth="1"/>
    <col min="14" max="16" width="9.28515625" bestFit="1" customWidth="1"/>
    <col min="17" max="17" width="16.5703125" bestFit="1" customWidth="1"/>
    <col min="18" max="18" width="20.5703125" customWidth="1"/>
    <col min="19" max="19" width="9.28515625" bestFit="1" customWidth="1"/>
    <col min="20" max="20" width="13" customWidth="1"/>
    <col min="21" max="21" width="9.28515625" bestFit="1" customWidth="1"/>
  </cols>
  <sheetData>
    <row r="1" spans="1:21" ht="15.75">
      <c r="Q1" s="591" t="s">
        <v>207</v>
      </c>
      <c r="R1" s="591"/>
      <c r="S1" s="591"/>
      <c r="T1" s="591"/>
      <c r="U1" s="3"/>
    </row>
    <row r="2" spans="1:21" ht="15.75">
      <c r="Q2" s="592" t="s">
        <v>208</v>
      </c>
      <c r="R2" s="592"/>
      <c r="S2" s="592"/>
      <c r="T2" s="592"/>
      <c r="U2" s="2"/>
    </row>
    <row r="3" spans="1:21" ht="15.75">
      <c r="Q3" s="592" t="s">
        <v>205</v>
      </c>
      <c r="R3" s="592"/>
      <c r="S3" s="592"/>
      <c r="T3" s="592"/>
      <c r="U3" s="2"/>
    </row>
    <row r="4" spans="1:21" ht="15.75">
      <c r="Q4" s="592" t="s">
        <v>81</v>
      </c>
      <c r="R4" s="592"/>
      <c r="S4" s="592"/>
      <c r="T4" s="592"/>
      <c r="U4" s="2"/>
    </row>
    <row r="5" spans="1:21" ht="15.75">
      <c r="Q5" s="592" t="s">
        <v>82</v>
      </c>
      <c r="R5" s="592"/>
      <c r="S5" s="592"/>
      <c r="T5" s="592"/>
      <c r="U5" s="2"/>
    </row>
    <row r="6" spans="1:21" ht="15.75">
      <c r="Q6" s="593" t="s">
        <v>83</v>
      </c>
      <c r="R6" s="593"/>
      <c r="S6" s="593"/>
      <c r="T6" s="593"/>
      <c r="U6" s="3"/>
    </row>
    <row r="7" spans="1:21" ht="15.75">
      <c r="Q7" s="592" t="s">
        <v>190</v>
      </c>
      <c r="R7" s="592"/>
      <c r="S7" s="592"/>
      <c r="T7" s="592"/>
      <c r="U7" s="3"/>
    </row>
    <row r="8" spans="1:21" ht="18.75">
      <c r="D8" s="585" t="s">
        <v>206</v>
      </c>
      <c r="E8" s="585"/>
      <c r="F8" s="585"/>
      <c r="G8" s="585"/>
      <c r="H8" s="585"/>
      <c r="I8" s="585"/>
      <c r="J8" s="585"/>
      <c r="K8" s="585"/>
      <c r="L8" s="585"/>
      <c r="M8" s="585"/>
      <c r="N8" s="2"/>
      <c r="O8" s="2"/>
      <c r="P8" s="2"/>
    </row>
    <row r="9" spans="1:21" ht="18.75">
      <c r="C9" s="594" t="s">
        <v>1</v>
      </c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2"/>
      <c r="P9" s="2"/>
      <c r="R9" s="4"/>
    </row>
    <row r="10" spans="1:21" ht="18.75">
      <c r="C10" s="584" t="s">
        <v>189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2"/>
      <c r="P10" s="2"/>
    </row>
    <row r="11" spans="1:21" ht="18.75">
      <c r="C11" s="585" t="s">
        <v>3</v>
      </c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2"/>
      <c r="P11" s="2"/>
    </row>
    <row r="12" spans="1:21" ht="15.75" thickBot="1"/>
    <row r="13" spans="1:21" ht="51.75" customHeight="1" thickBot="1">
      <c r="A13" s="586" t="s">
        <v>4</v>
      </c>
      <c r="B13" s="587" t="s">
        <v>5</v>
      </c>
      <c r="C13" s="587" t="s">
        <v>6</v>
      </c>
      <c r="D13" s="588" t="s">
        <v>7</v>
      </c>
      <c r="E13" s="588"/>
      <c r="F13" s="587" t="s">
        <v>8</v>
      </c>
      <c r="G13" s="587" t="s">
        <v>9</v>
      </c>
      <c r="H13" s="587" t="s">
        <v>10</v>
      </c>
      <c r="I13" s="589" t="s">
        <v>11</v>
      </c>
      <c r="J13" s="590" t="s">
        <v>12</v>
      </c>
      <c r="K13" s="590"/>
      <c r="L13" s="589" t="s">
        <v>13</v>
      </c>
      <c r="M13" s="586" t="s">
        <v>14</v>
      </c>
      <c r="N13" s="586"/>
      <c r="O13" s="586"/>
      <c r="P13" s="586"/>
      <c r="Q13" s="586"/>
      <c r="R13" s="587" t="s">
        <v>15</v>
      </c>
      <c r="S13" s="589" t="s">
        <v>16</v>
      </c>
      <c r="T13" s="589" t="s">
        <v>17</v>
      </c>
      <c r="U13" s="589" t="s">
        <v>18</v>
      </c>
    </row>
    <row r="14" spans="1:21" ht="2.25" hidden="1" customHeight="1">
      <c r="A14" s="586"/>
      <c r="B14" s="587"/>
      <c r="C14" s="587"/>
      <c r="D14" s="588"/>
      <c r="E14" s="588"/>
      <c r="F14" s="587"/>
      <c r="G14" s="587"/>
      <c r="H14" s="587"/>
      <c r="I14" s="587"/>
      <c r="J14" s="8"/>
      <c r="K14" s="9"/>
      <c r="L14" s="589"/>
      <c r="M14" s="10"/>
      <c r="N14" s="11"/>
      <c r="O14" s="11"/>
      <c r="P14" s="11"/>
      <c r="Q14" s="12"/>
      <c r="R14" s="587"/>
      <c r="S14" s="587"/>
      <c r="T14" s="587"/>
      <c r="U14" s="587"/>
    </row>
    <row r="15" spans="1:21" ht="15.75" customHeight="1" thickBot="1">
      <c r="A15" s="586"/>
      <c r="B15" s="587"/>
      <c r="C15" s="587"/>
      <c r="D15" s="587" t="s">
        <v>19</v>
      </c>
      <c r="E15" s="587" t="s">
        <v>20</v>
      </c>
      <c r="F15" s="587"/>
      <c r="G15" s="587"/>
      <c r="H15" s="587"/>
      <c r="I15" s="587"/>
      <c r="J15" s="589" t="s">
        <v>21</v>
      </c>
      <c r="K15" s="589" t="s">
        <v>22</v>
      </c>
      <c r="L15" s="589"/>
      <c r="M15" s="589" t="s">
        <v>21</v>
      </c>
      <c r="N15" s="588" t="s">
        <v>23</v>
      </c>
      <c r="O15" s="588"/>
      <c r="P15" s="588"/>
      <c r="Q15" s="588"/>
      <c r="R15" s="587"/>
      <c r="S15" s="587"/>
      <c r="T15" s="587"/>
      <c r="U15" s="587"/>
    </row>
    <row r="16" spans="1:21" ht="111.75" customHeight="1" thickBot="1">
      <c r="A16" s="586"/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13" t="s">
        <v>24</v>
      </c>
      <c r="O16" s="418" t="s">
        <v>25</v>
      </c>
      <c r="P16" s="418" t="s">
        <v>26</v>
      </c>
      <c r="Q16" s="418" t="s">
        <v>27</v>
      </c>
      <c r="R16" s="587"/>
      <c r="S16" s="587"/>
      <c r="T16" s="587"/>
      <c r="U16" s="587"/>
    </row>
    <row r="17" spans="1:23" ht="5.25" hidden="1" customHeight="1">
      <c r="A17" s="586"/>
      <c r="B17" s="587"/>
      <c r="C17" s="587"/>
      <c r="D17" s="587"/>
      <c r="E17" s="587"/>
      <c r="F17" s="587"/>
      <c r="G17" s="587"/>
      <c r="H17" s="587"/>
      <c r="I17" s="14"/>
      <c r="J17" s="14"/>
      <c r="K17" s="14"/>
      <c r="L17" s="14"/>
      <c r="M17" s="14"/>
      <c r="N17" s="15"/>
      <c r="O17" s="14"/>
      <c r="P17" s="14"/>
      <c r="Q17" s="14"/>
      <c r="R17" s="587"/>
      <c r="S17" s="14"/>
      <c r="T17" s="14"/>
      <c r="U17" s="589"/>
    </row>
    <row r="18" spans="1:23" ht="32.25" thickBot="1">
      <c r="A18" s="16"/>
      <c r="B18" s="587"/>
      <c r="C18" s="587"/>
      <c r="D18" s="587"/>
      <c r="E18" s="587"/>
      <c r="F18" s="587"/>
      <c r="G18" s="587"/>
      <c r="H18" s="587"/>
      <c r="I18" s="417" t="s">
        <v>28</v>
      </c>
      <c r="J18" s="17" t="s">
        <v>28</v>
      </c>
      <c r="K18" s="17" t="s">
        <v>28</v>
      </c>
      <c r="L18" s="17" t="s">
        <v>29</v>
      </c>
      <c r="M18" s="17" t="s">
        <v>30</v>
      </c>
      <c r="N18" s="17" t="s">
        <v>30</v>
      </c>
      <c r="O18" s="17" t="s">
        <v>30</v>
      </c>
      <c r="P18" s="17" t="s">
        <v>30</v>
      </c>
      <c r="Q18" s="17" t="s">
        <v>30</v>
      </c>
      <c r="R18" s="587"/>
      <c r="S18" s="417" t="s">
        <v>31</v>
      </c>
      <c r="T18" s="17" t="s">
        <v>31</v>
      </c>
      <c r="U18" s="589"/>
    </row>
    <row r="19" spans="1:23" ht="16.5" thickBot="1">
      <c r="A19" s="416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9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  <c r="T19" s="20">
        <v>20</v>
      </c>
      <c r="U19" s="417">
        <v>21</v>
      </c>
    </row>
    <row r="20" spans="1:23" ht="15.75">
      <c r="A20" s="21" t="s">
        <v>156</v>
      </c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96"/>
      <c r="V20" s="26"/>
      <c r="W20" s="26"/>
    </row>
    <row r="21" spans="1:23" ht="33" customHeight="1" outlineLevel="1">
      <c r="A21" s="430">
        <v>1</v>
      </c>
      <c r="B21" s="431">
        <v>63</v>
      </c>
      <c r="C21" s="440" t="s">
        <v>191</v>
      </c>
      <c r="D21" s="307">
        <v>1986</v>
      </c>
      <c r="E21" s="307">
        <v>0</v>
      </c>
      <c r="F21" s="432" t="s">
        <v>158</v>
      </c>
      <c r="G21" s="431">
        <v>1</v>
      </c>
      <c r="H21" s="431">
        <v>3</v>
      </c>
      <c r="I21" s="433">
        <v>145.5</v>
      </c>
      <c r="J21" s="433">
        <v>222.5</v>
      </c>
      <c r="K21" s="465"/>
      <c r="L21" s="431">
        <v>10</v>
      </c>
      <c r="M21" s="36">
        <v>4210276.28</v>
      </c>
      <c r="N21" s="466"/>
      <c r="O21" s="36"/>
      <c r="P21" s="36"/>
      <c r="Q21" s="36">
        <v>4210276.28</v>
      </c>
      <c r="R21" s="514" t="s">
        <v>91</v>
      </c>
      <c r="S21" s="431"/>
      <c r="T21" s="36">
        <v>18922.59</v>
      </c>
      <c r="U21" s="434" t="s">
        <v>192</v>
      </c>
      <c r="V21" s="26"/>
      <c r="W21" s="26"/>
    </row>
    <row r="22" spans="1:23" ht="18.75" customHeight="1" outlineLevel="1" thickBot="1">
      <c r="A22" s="468"/>
      <c r="B22" s="318"/>
      <c r="C22" s="318"/>
      <c r="D22" s="313"/>
      <c r="E22" s="313"/>
      <c r="F22" s="469"/>
      <c r="G22" s="318"/>
      <c r="H22" s="318"/>
      <c r="I22" s="470"/>
      <c r="J22" s="470"/>
      <c r="K22" s="470"/>
      <c r="L22" s="435" t="s">
        <v>37</v>
      </c>
      <c r="M22" s="471">
        <f>M21</f>
        <v>4210276.28</v>
      </c>
      <c r="N22" s="319"/>
      <c r="O22" s="319"/>
      <c r="P22" s="319"/>
      <c r="Q22" s="319"/>
      <c r="R22" s="318"/>
      <c r="S22" s="318"/>
      <c r="T22" s="319"/>
      <c r="U22" s="320"/>
      <c r="V22" s="26"/>
      <c r="W22" s="26"/>
    </row>
    <row r="23" spans="1:23" ht="18.75" customHeight="1" outlineLevel="1" thickBot="1">
      <c r="A23" s="714" t="s">
        <v>160</v>
      </c>
      <c r="B23" s="715"/>
      <c r="C23" s="715"/>
      <c r="D23" s="715"/>
      <c r="E23" s="715"/>
      <c r="F23" s="715"/>
      <c r="G23" s="715"/>
      <c r="H23" s="715"/>
      <c r="I23" s="420"/>
      <c r="J23" s="420"/>
      <c r="K23" s="420"/>
      <c r="L23" s="322">
        <v>10</v>
      </c>
      <c r="M23" s="421">
        <f>M22</f>
        <v>4210276.28</v>
      </c>
      <c r="N23" s="324"/>
      <c r="O23" s="324"/>
      <c r="P23" s="324"/>
      <c r="Q23" s="325"/>
      <c r="R23" s="324"/>
      <c r="S23" s="324"/>
      <c r="T23" s="324"/>
      <c r="U23" s="326"/>
      <c r="V23" s="26"/>
      <c r="W23" s="26"/>
    </row>
    <row r="24" spans="1:23" ht="15.75">
      <c r="A24" s="327" t="s">
        <v>40</v>
      </c>
      <c r="B24" s="60"/>
      <c r="C24" s="60"/>
      <c r="D24" s="60"/>
      <c r="E24" s="60"/>
      <c r="F24" s="60"/>
      <c r="G24" s="60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59"/>
      <c r="T24" s="59"/>
      <c r="U24" s="61"/>
      <c r="V24" s="26"/>
      <c r="W24" s="26"/>
    </row>
    <row r="25" spans="1:23" ht="17.25" customHeight="1" outlineLevel="1">
      <c r="A25" s="701">
        <v>2</v>
      </c>
      <c r="B25" s="596">
        <v>65</v>
      </c>
      <c r="C25" s="612" t="s">
        <v>193</v>
      </c>
      <c r="D25" s="596">
        <v>2001</v>
      </c>
      <c r="E25" s="571"/>
      <c r="F25" s="596" t="s">
        <v>158</v>
      </c>
      <c r="G25" s="596">
        <v>2</v>
      </c>
      <c r="H25" s="596">
        <v>2</v>
      </c>
      <c r="I25" s="596">
        <v>611.9</v>
      </c>
      <c r="J25" s="596">
        <v>611.9</v>
      </c>
      <c r="K25" s="596">
        <v>560.70000000000005</v>
      </c>
      <c r="L25" s="596">
        <v>21</v>
      </c>
      <c r="M25" s="702">
        <v>6759536.9199999999</v>
      </c>
      <c r="N25" s="571"/>
      <c r="O25" s="571"/>
      <c r="P25" s="571"/>
      <c r="Q25" s="702">
        <v>6759536.9199999999</v>
      </c>
      <c r="R25" s="612" t="s">
        <v>91</v>
      </c>
      <c r="S25" s="571"/>
      <c r="T25" s="596">
        <v>11046.8</v>
      </c>
      <c r="U25" s="625" t="s">
        <v>192</v>
      </c>
    </row>
    <row r="26" spans="1:23" outlineLevel="1">
      <c r="A26" s="706"/>
      <c r="B26" s="597"/>
      <c r="C26" s="613"/>
      <c r="D26" s="597"/>
      <c r="E26" s="571"/>
      <c r="F26" s="597"/>
      <c r="G26" s="597"/>
      <c r="H26" s="597"/>
      <c r="I26" s="597"/>
      <c r="J26" s="597"/>
      <c r="K26" s="597"/>
      <c r="L26" s="597"/>
      <c r="M26" s="702"/>
      <c r="N26" s="571"/>
      <c r="O26" s="571"/>
      <c r="P26" s="571"/>
      <c r="Q26" s="702"/>
      <c r="R26" s="613"/>
      <c r="S26" s="571"/>
      <c r="T26" s="597"/>
      <c r="U26" s="626"/>
    </row>
    <row r="27" spans="1:23" hidden="1" outlineLevel="1">
      <c r="A27" s="706"/>
      <c r="B27" s="597"/>
      <c r="C27" s="613"/>
      <c r="D27" s="597"/>
      <c r="E27" s="571"/>
      <c r="F27" s="597"/>
      <c r="G27" s="597"/>
      <c r="H27" s="597"/>
      <c r="I27" s="597"/>
      <c r="J27" s="597"/>
      <c r="K27" s="597"/>
      <c r="L27" s="597"/>
      <c r="M27" s="702"/>
      <c r="N27" s="571"/>
      <c r="O27" s="571"/>
      <c r="P27" s="571"/>
      <c r="Q27" s="702"/>
      <c r="R27" s="613"/>
      <c r="S27" s="571"/>
      <c r="T27" s="597"/>
      <c r="U27" s="626"/>
    </row>
    <row r="28" spans="1:23" ht="2.25" customHeight="1" outlineLevel="1">
      <c r="A28" s="707"/>
      <c r="B28" s="598"/>
      <c r="C28" s="614"/>
      <c r="D28" s="598"/>
      <c r="E28" s="571"/>
      <c r="F28" s="598"/>
      <c r="G28" s="598"/>
      <c r="H28" s="598"/>
      <c r="I28" s="598"/>
      <c r="J28" s="598"/>
      <c r="K28" s="598"/>
      <c r="L28" s="598"/>
      <c r="M28" s="702"/>
      <c r="N28" s="571"/>
      <c r="O28" s="571"/>
      <c r="P28" s="571"/>
      <c r="Q28" s="702"/>
      <c r="R28" s="614"/>
      <c r="S28" s="571"/>
      <c r="T28" s="598"/>
      <c r="U28" s="583"/>
    </row>
    <row r="29" spans="1:23" ht="15.75" customHeight="1" outlineLevel="1">
      <c r="A29" s="701" t="s">
        <v>37</v>
      </c>
      <c r="B29" s="701"/>
      <c r="C29" s="701"/>
      <c r="D29" s="701"/>
      <c r="E29" s="701"/>
      <c r="F29" s="701"/>
      <c r="G29" s="701"/>
      <c r="H29" s="701"/>
      <c r="I29" s="701"/>
      <c r="J29" s="701"/>
      <c r="K29" s="701"/>
      <c r="L29" s="701"/>
      <c r="M29" s="473">
        <f>M25</f>
        <v>6759536.9199999999</v>
      </c>
      <c r="N29" s="318"/>
      <c r="O29" s="318"/>
      <c r="P29" s="318"/>
      <c r="Q29" s="318"/>
      <c r="R29" s="318"/>
      <c r="S29" s="318"/>
      <c r="T29" s="319"/>
      <c r="U29" s="320"/>
    </row>
    <row r="30" spans="1:23" ht="30.75" customHeight="1" outlineLevel="1">
      <c r="A30" s="431">
        <v>3</v>
      </c>
      <c r="B30" s="431">
        <v>66</v>
      </c>
      <c r="C30" s="440" t="s">
        <v>194</v>
      </c>
      <c r="D30" s="431">
        <v>1961</v>
      </c>
      <c r="E30" s="431"/>
      <c r="F30" s="431" t="s">
        <v>158</v>
      </c>
      <c r="G30" s="431">
        <v>2</v>
      </c>
      <c r="H30" s="431">
        <v>2</v>
      </c>
      <c r="I30" s="431">
        <v>470.7</v>
      </c>
      <c r="J30" s="431">
        <v>446.8</v>
      </c>
      <c r="K30" s="431">
        <v>447.7</v>
      </c>
      <c r="L30" s="431">
        <v>9</v>
      </c>
      <c r="M30" s="36">
        <v>4935710.24</v>
      </c>
      <c r="N30" s="431"/>
      <c r="O30" s="431"/>
      <c r="P30" s="431"/>
      <c r="Q30" s="474">
        <v>4935710.24</v>
      </c>
      <c r="R30" s="440" t="s">
        <v>91</v>
      </c>
      <c r="S30" s="431"/>
      <c r="T30" s="36">
        <v>11046.8</v>
      </c>
      <c r="U30" s="434" t="s">
        <v>192</v>
      </c>
    </row>
    <row r="31" spans="1:23" ht="19.5" customHeight="1" outlineLevel="1">
      <c r="A31" s="741"/>
      <c r="B31" s="742"/>
      <c r="C31" s="742"/>
      <c r="D31" s="742"/>
      <c r="E31" s="742"/>
      <c r="F31" s="742"/>
      <c r="G31" s="742"/>
      <c r="H31" s="742"/>
      <c r="I31" s="742"/>
      <c r="J31" s="742"/>
      <c r="K31" s="743"/>
      <c r="L31" s="431" t="s">
        <v>37</v>
      </c>
      <c r="M31" s="36">
        <f>M30</f>
        <v>4935710.24</v>
      </c>
      <c r="N31" s="431"/>
      <c r="O31" s="431"/>
      <c r="P31" s="431"/>
      <c r="Q31" s="474"/>
      <c r="R31" s="440"/>
      <c r="S31" s="431"/>
      <c r="T31" s="36"/>
      <c r="U31" s="434"/>
    </row>
    <row r="32" spans="1:23" ht="30.75" customHeight="1" outlineLevel="1">
      <c r="A32" s="439">
        <v>4</v>
      </c>
      <c r="B32" s="436">
        <v>101</v>
      </c>
      <c r="C32" s="438" t="s">
        <v>195</v>
      </c>
      <c r="D32" s="436">
        <v>1958</v>
      </c>
      <c r="E32" s="436"/>
      <c r="F32" s="436" t="s">
        <v>158</v>
      </c>
      <c r="G32" s="436">
        <v>2</v>
      </c>
      <c r="H32" s="436">
        <v>1</v>
      </c>
      <c r="I32" s="436">
        <v>401.5</v>
      </c>
      <c r="J32" s="436">
        <v>375.5</v>
      </c>
      <c r="K32" s="436">
        <v>384.5</v>
      </c>
      <c r="L32" s="436">
        <v>19</v>
      </c>
      <c r="M32" s="36">
        <v>4148073.4</v>
      </c>
      <c r="N32" s="431"/>
      <c r="O32" s="431"/>
      <c r="P32" s="431"/>
      <c r="Q32" s="431">
        <v>4148073.4</v>
      </c>
      <c r="R32" s="440" t="s">
        <v>91</v>
      </c>
      <c r="S32" s="431"/>
      <c r="T32" s="36">
        <v>11046.8</v>
      </c>
      <c r="U32" s="434" t="s">
        <v>192</v>
      </c>
    </row>
    <row r="33" spans="1:23" ht="18.75" customHeight="1" outlineLevel="1">
      <c r="A33" s="439"/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 t="s">
        <v>37</v>
      </c>
      <c r="M33" s="36">
        <v>4148073.4</v>
      </c>
      <c r="N33" s="431"/>
      <c r="O33" s="431"/>
      <c r="P33" s="431"/>
      <c r="Q33" s="431"/>
      <c r="R33" s="431"/>
      <c r="S33" s="431"/>
      <c r="T33" s="36"/>
      <c r="U33" s="434"/>
    </row>
    <row r="34" spans="1:23" ht="26.25" customHeight="1" outlineLevel="1">
      <c r="A34" s="431">
        <v>5</v>
      </c>
      <c r="B34" s="431">
        <v>102</v>
      </c>
      <c r="C34" s="440" t="s">
        <v>196</v>
      </c>
      <c r="D34" s="431">
        <v>1979</v>
      </c>
      <c r="E34" s="431"/>
      <c r="F34" s="431" t="s">
        <v>158</v>
      </c>
      <c r="G34" s="431">
        <v>1</v>
      </c>
      <c r="H34" s="431"/>
      <c r="I34" s="431">
        <v>77.099999999999994</v>
      </c>
      <c r="J34" s="431">
        <v>49.4</v>
      </c>
      <c r="K34" s="431">
        <v>50.4</v>
      </c>
      <c r="L34" s="431"/>
      <c r="M34" s="466">
        <v>1252869.46</v>
      </c>
      <c r="N34" s="431"/>
      <c r="O34" s="431"/>
      <c r="P34" s="431"/>
      <c r="Q34" s="474">
        <v>1252869.46</v>
      </c>
      <c r="R34" s="440" t="s">
        <v>91</v>
      </c>
      <c r="S34" s="431"/>
      <c r="T34" s="36">
        <v>25361.73</v>
      </c>
      <c r="U34" s="434" t="s">
        <v>192</v>
      </c>
    </row>
    <row r="35" spans="1:23" ht="22.5" customHeight="1" outlineLevel="1" thickBot="1">
      <c r="A35" s="731"/>
      <c r="B35" s="732"/>
      <c r="C35" s="732"/>
      <c r="D35" s="732"/>
      <c r="E35" s="732"/>
      <c r="F35" s="732"/>
      <c r="G35" s="732"/>
      <c r="H35" s="732"/>
      <c r="I35" s="732"/>
      <c r="J35" s="732"/>
      <c r="K35" s="733"/>
      <c r="L35" s="435" t="s">
        <v>37</v>
      </c>
      <c r="M35" s="471">
        <f>M34</f>
        <v>1252869.46</v>
      </c>
      <c r="N35" s="435"/>
      <c r="O35" s="435"/>
      <c r="P35" s="435"/>
      <c r="Q35" s="435"/>
      <c r="R35" s="435"/>
      <c r="S35" s="435"/>
      <c r="T35" s="471"/>
      <c r="U35" s="437"/>
    </row>
    <row r="36" spans="1:23" ht="21" customHeight="1" outlineLevel="1" thickBot="1">
      <c r="A36" s="699" t="s">
        <v>54</v>
      </c>
      <c r="B36" s="700"/>
      <c r="C36" s="700"/>
      <c r="D36" s="700"/>
      <c r="E36" s="700"/>
      <c r="F36" s="700"/>
      <c r="G36" s="700"/>
      <c r="H36" s="700"/>
      <c r="I36" s="419"/>
      <c r="J36" s="419"/>
      <c r="K36" s="419"/>
      <c r="L36" s="411">
        <v>19</v>
      </c>
      <c r="M36" s="557">
        <f>M29+M31+M33+M35</f>
        <v>17096190.02</v>
      </c>
      <c r="N36" s="205"/>
      <c r="O36" s="205"/>
      <c r="P36" s="205"/>
      <c r="Q36" s="206"/>
      <c r="R36" s="205"/>
      <c r="S36" s="205"/>
      <c r="T36" s="205"/>
      <c r="U36" s="207"/>
    </row>
    <row r="37" spans="1:23" ht="15.75" customHeight="1" outlineLevel="1">
      <c r="A37" s="734" t="s">
        <v>175</v>
      </c>
      <c r="B37" s="735"/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6"/>
    </row>
    <row r="38" spans="1:23" ht="22.5" customHeight="1" outlineLevel="1">
      <c r="A38" s="744">
        <v>6</v>
      </c>
      <c r="B38" s="746">
        <v>122</v>
      </c>
      <c r="C38" s="748" t="s">
        <v>197</v>
      </c>
      <c r="D38" s="746">
        <v>1975</v>
      </c>
      <c r="E38" s="746"/>
      <c r="F38" s="746" t="s">
        <v>188</v>
      </c>
      <c r="G38" s="746">
        <v>2</v>
      </c>
      <c r="H38" s="746">
        <v>2</v>
      </c>
      <c r="I38" s="746">
        <v>521</v>
      </c>
      <c r="J38" s="746">
        <v>459.5</v>
      </c>
      <c r="K38" s="746"/>
      <c r="L38" s="746">
        <v>30</v>
      </c>
      <c r="M38" s="475">
        <v>3264232.86</v>
      </c>
      <c r="N38" s="476"/>
      <c r="O38" s="476"/>
      <c r="P38" s="476"/>
      <c r="Q38" s="377">
        <v>3264232.86</v>
      </c>
      <c r="R38" s="542" t="s">
        <v>35</v>
      </c>
      <c r="S38" s="476"/>
      <c r="T38" s="377">
        <v>7103.88</v>
      </c>
      <c r="U38" s="477" t="s">
        <v>192</v>
      </c>
    </row>
    <row r="39" spans="1:23" ht="42" customHeight="1">
      <c r="A39" s="745"/>
      <c r="B39" s="747"/>
      <c r="C39" s="749"/>
      <c r="D39" s="747"/>
      <c r="E39" s="747"/>
      <c r="F39" s="747"/>
      <c r="G39" s="747"/>
      <c r="H39" s="747"/>
      <c r="I39" s="747"/>
      <c r="J39" s="747"/>
      <c r="K39" s="747"/>
      <c r="L39" s="747"/>
      <c r="M39" s="478">
        <v>255252.25</v>
      </c>
      <c r="N39" s="458"/>
      <c r="O39" s="458"/>
      <c r="P39" s="458"/>
      <c r="Q39" s="459">
        <v>255252.25</v>
      </c>
      <c r="R39" s="479" t="s">
        <v>62</v>
      </c>
      <c r="S39" s="458"/>
      <c r="T39" s="458">
        <v>555.5</v>
      </c>
      <c r="U39" s="480" t="s">
        <v>192</v>
      </c>
      <c r="V39" s="108"/>
      <c r="W39" s="108"/>
    </row>
    <row r="40" spans="1:23" ht="20.25" customHeight="1" thickBot="1">
      <c r="A40" s="461"/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 t="s">
        <v>37</v>
      </c>
      <c r="M40" s="478">
        <f>M38+M39</f>
        <v>3519485.11</v>
      </c>
      <c r="N40" s="458"/>
      <c r="O40" s="458"/>
      <c r="P40" s="458"/>
      <c r="Q40" s="458"/>
      <c r="R40" s="458"/>
      <c r="S40" s="458"/>
      <c r="T40" s="458"/>
      <c r="U40" s="480"/>
    </row>
    <row r="41" spans="1:23" ht="18.75" customHeight="1" thickBot="1">
      <c r="A41" s="737" t="s">
        <v>198</v>
      </c>
      <c r="B41" s="738"/>
      <c r="C41" s="738"/>
      <c r="D41" s="738"/>
      <c r="E41" s="738"/>
      <c r="F41" s="738"/>
      <c r="G41" s="738"/>
      <c r="H41" s="738"/>
      <c r="I41" s="738"/>
      <c r="J41" s="738"/>
      <c r="K41" s="738"/>
      <c r="L41" s="399">
        <v>30</v>
      </c>
      <c r="M41" s="481">
        <f>M40</f>
        <v>3519485.11</v>
      </c>
      <c r="N41" s="205"/>
      <c r="O41" s="205"/>
      <c r="P41" s="205"/>
      <c r="Q41" s="206"/>
      <c r="R41" s="205"/>
      <c r="S41" s="205"/>
      <c r="T41" s="205"/>
      <c r="U41" s="207"/>
    </row>
    <row r="42" spans="1:23" ht="16.5" customHeight="1">
      <c r="A42" s="734" t="s">
        <v>199</v>
      </c>
      <c r="B42" s="735"/>
      <c r="C42" s="735"/>
      <c r="D42" s="735"/>
      <c r="E42" s="735"/>
      <c r="F42" s="735"/>
      <c r="G42" s="735"/>
      <c r="H42" s="735"/>
      <c r="I42" s="735"/>
      <c r="J42" s="735"/>
      <c r="K42" s="735"/>
      <c r="L42" s="735"/>
      <c r="M42" s="735"/>
      <c r="N42" s="735"/>
      <c r="O42" s="735"/>
      <c r="P42" s="735"/>
      <c r="Q42" s="735"/>
      <c r="R42" s="735"/>
      <c r="S42" s="735"/>
      <c r="T42" s="735"/>
      <c r="U42" s="736"/>
    </row>
    <row r="43" spans="1:23" ht="44.25" customHeight="1">
      <c r="A43" s="461">
        <v>7</v>
      </c>
      <c r="B43" s="462">
        <v>103</v>
      </c>
      <c r="C43" s="463" t="s">
        <v>201</v>
      </c>
      <c r="D43" s="464">
        <v>1973</v>
      </c>
      <c r="E43" s="464"/>
      <c r="F43" s="464" t="s">
        <v>158</v>
      </c>
      <c r="G43" s="464">
        <v>2</v>
      </c>
      <c r="H43" s="464">
        <v>3</v>
      </c>
      <c r="I43" s="464">
        <v>573.79999999999995</v>
      </c>
      <c r="J43" s="464">
        <v>511.3</v>
      </c>
      <c r="K43" s="464">
        <v>203.5</v>
      </c>
      <c r="L43" s="515">
        <v>26</v>
      </c>
      <c r="M43" s="475">
        <v>3632213.84</v>
      </c>
      <c r="N43" s="222"/>
      <c r="O43" s="222"/>
      <c r="P43" s="222"/>
      <c r="Q43" s="377">
        <v>3632213.84</v>
      </c>
      <c r="R43" s="542" t="s">
        <v>35</v>
      </c>
      <c r="S43" s="222"/>
      <c r="T43" s="377">
        <v>7103.88</v>
      </c>
      <c r="U43" s="477" t="s">
        <v>192</v>
      </c>
    </row>
    <row r="44" spans="1:23" ht="16.5" customHeight="1" thickBot="1">
      <c r="A44" s="382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422" t="s">
        <v>37</v>
      </c>
      <c r="M44" s="558">
        <f>M43</f>
        <v>3632213.84</v>
      </c>
      <c r="N44" s="387"/>
      <c r="O44" s="387"/>
      <c r="P44" s="387"/>
      <c r="Q44" s="423"/>
      <c r="R44" s="387"/>
      <c r="S44" s="387"/>
      <c r="T44" s="387"/>
      <c r="U44" s="390"/>
    </row>
    <row r="45" spans="1:23" ht="20.25" customHeight="1" thickBot="1">
      <c r="A45" s="737" t="s">
        <v>200</v>
      </c>
      <c r="B45" s="738"/>
      <c r="C45" s="738"/>
      <c r="D45" s="738"/>
      <c r="E45" s="738"/>
      <c r="F45" s="738"/>
      <c r="G45" s="738"/>
      <c r="H45" s="738"/>
      <c r="I45" s="738"/>
      <c r="J45" s="738"/>
      <c r="K45" s="738"/>
      <c r="L45" s="557">
        <v>26</v>
      </c>
      <c r="M45" s="481">
        <f>M44</f>
        <v>3632213.84</v>
      </c>
      <c r="N45" s="205"/>
      <c r="O45" s="205"/>
      <c r="P45" s="205"/>
      <c r="Q45" s="206"/>
      <c r="R45" s="205"/>
      <c r="S45" s="205"/>
      <c r="T45" s="205"/>
      <c r="U45" s="207"/>
    </row>
    <row r="46" spans="1:23" ht="23.25" customHeight="1" thickBot="1">
      <c r="A46" s="739" t="s">
        <v>79</v>
      </c>
      <c r="B46" s="740"/>
      <c r="C46" s="740"/>
      <c r="D46" s="740"/>
      <c r="E46" s="740"/>
      <c r="F46" s="740"/>
      <c r="G46" s="740"/>
      <c r="H46" s="740"/>
      <c r="I46" s="424"/>
      <c r="J46" s="424"/>
      <c r="K46" s="424"/>
      <c r="L46" s="425">
        <f>L23+L32+L38+L45</f>
        <v>85</v>
      </c>
      <c r="M46" s="426">
        <f>M23+M36+M41+M45</f>
        <v>28458165.25</v>
      </c>
      <c r="N46" s="427"/>
      <c r="O46" s="427"/>
      <c r="P46" s="427"/>
      <c r="Q46" s="428"/>
      <c r="R46" s="427"/>
      <c r="S46" s="427"/>
      <c r="T46" s="427"/>
      <c r="U46" s="429"/>
    </row>
    <row r="51" spans="1:21" ht="18.75">
      <c r="A51" s="120" t="s">
        <v>209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</row>
    <row r="54" spans="1:21">
      <c r="M54" s="121"/>
    </row>
  </sheetData>
  <mergeCells count="75">
    <mergeCell ref="Q6:T6"/>
    <mergeCell ref="A31:K3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A13:A17"/>
    <mergeCell ref="B13:B18"/>
    <mergeCell ref="Q1:T1"/>
    <mergeCell ref="Q2:T2"/>
    <mergeCell ref="Q3:T3"/>
    <mergeCell ref="Q4:T4"/>
    <mergeCell ref="Q5:T5"/>
    <mergeCell ref="C13:C18"/>
    <mergeCell ref="D13:E14"/>
    <mergeCell ref="F13:F18"/>
    <mergeCell ref="Q7:T7"/>
    <mergeCell ref="D8:M8"/>
    <mergeCell ref="C9:N9"/>
    <mergeCell ref="C10:N10"/>
    <mergeCell ref="C11:N11"/>
    <mergeCell ref="R13:R18"/>
    <mergeCell ref="S13:S16"/>
    <mergeCell ref="T13:T16"/>
    <mergeCell ref="U13:U18"/>
    <mergeCell ref="D15:D18"/>
    <mergeCell ref="E15:E18"/>
    <mergeCell ref="J15:J16"/>
    <mergeCell ref="K15:K16"/>
    <mergeCell ref="M15:M16"/>
    <mergeCell ref="N15:Q15"/>
    <mergeCell ref="G13:G18"/>
    <mergeCell ref="H13:H18"/>
    <mergeCell ref="I13:I16"/>
    <mergeCell ref="J13:K13"/>
    <mergeCell ref="L13:L16"/>
    <mergeCell ref="M13:Q13"/>
    <mergeCell ref="A23:H23"/>
    <mergeCell ref="A25:A28"/>
    <mergeCell ref="B25:B28"/>
    <mergeCell ref="C25:C28"/>
    <mergeCell ref="D25:D28"/>
    <mergeCell ref="E25:E28"/>
    <mergeCell ref="F25:F28"/>
    <mergeCell ref="G25:G28"/>
    <mergeCell ref="H25:H28"/>
    <mergeCell ref="U25:U28"/>
    <mergeCell ref="A29:L29"/>
    <mergeCell ref="O25:O28"/>
    <mergeCell ref="P25:P28"/>
    <mergeCell ref="Q25:Q28"/>
    <mergeCell ref="R25:R28"/>
    <mergeCell ref="S25:S28"/>
    <mergeCell ref="T25:T28"/>
    <mergeCell ref="I25:I28"/>
    <mergeCell ref="J25:J28"/>
    <mergeCell ref="K25:K28"/>
    <mergeCell ref="L25:L28"/>
    <mergeCell ref="M25:M28"/>
    <mergeCell ref="N25:N28"/>
    <mergeCell ref="A35:K35"/>
    <mergeCell ref="A36:H36"/>
    <mergeCell ref="A37:U37"/>
    <mergeCell ref="A41:K41"/>
    <mergeCell ref="A46:H46"/>
    <mergeCell ref="A42:U42"/>
    <mergeCell ref="A45:K45"/>
  </mergeCells>
  <pageMargins left="0.25" right="0.25" top="0.28000000000000003" bottom="0.32" header="0.3" footer="0.3"/>
  <pageSetup paperSize="9" scale="52" firstPageNumber="0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2017</vt:lpstr>
      <vt:lpstr>Лист2</vt:lpstr>
      <vt:lpstr>Лист3</vt:lpstr>
      <vt:lpstr>2019</vt:lpstr>
      <vt:lpstr>2018</vt:lpstr>
      <vt:lpstr>2020</vt:lpstr>
      <vt:lpstr>2021</vt:lpstr>
      <vt:lpstr>2022</vt:lpstr>
      <vt:lpstr>'2017'!Область_печати</vt:lpstr>
      <vt:lpstr>'2019'!Область_печати</vt:lpstr>
      <vt:lpstr>'2020'!Область_печати</vt:lpstr>
      <vt:lpstr>'2021'!Область_печати</vt:lpstr>
      <vt:lpstr>'2022'!Область_печати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1</cp:revision>
  <cp:lastPrinted>2018-09-18T10:47:12Z</cp:lastPrinted>
  <dcterms:created xsi:type="dcterms:W3CDTF">2016-04-20T11:05:21Z</dcterms:created>
  <dcterms:modified xsi:type="dcterms:W3CDTF">2018-09-18T10:47:15Z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