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9180" activeTab="0"/>
  </bookViews>
  <sheets>
    <sheet name="индикаторы" sheetId="1" r:id="rId1"/>
    <sheet name="перечень мероприятий" sheetId="2" r:id="rId2"/>
  </sheets>
  <definedNames>
    <definedName name="_xlnm.Print_Area" localSheetId="0">'индикаторы'!$A$1:$J$30</definedName>
    <definedName name="_xlnm.Print_Area" localSheetId="1">'перечень мероприятий'!$A$1:$M$77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  <comment ref="J25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</commentList>
</comments>
</file>

<file path=xl/sharedStrings.xml><?xml version="1.0" encoding="utf-8"?>
<sst xmlns="http://schemas.openxmlformats.org/spreadsheetml/2006/main" count="184" uniqueCount="91">
  <si>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</si>
  <si>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</si>
  <si>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</si>
  <si>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</si>
  <si>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</si>
  <si>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</si>
  <si>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Внебюджетные источники</t>
  </si>
  <si>
    <t>Итого по программе</t>
  </si>
  <si>
    <t>федеральный бюджет</t>
  </si>
  <si>
    <t>областной бюджет</t>
  </si>
  <si>
    <t>местные бюджеты</t>
  </si>
  <si>
    <t xml:space="preserve">УКСТиМ              </t>
  </si>
  <si>
    <t>Задача № 1. Формирование доступной и комфортной туристской инфраструктуры.</t>
  </si>
  <si>
    <t>Ответственный исполнитель</t>
  </si>
  <si>
    <t>Соисполнитель</t>
  </si>
  <si>
    <t>УКСТиМ</t>
  </si>
  <si>
    <t xml:space="preserve">УКСТиМ       </t>
  </si>
  <si>
    <t xml:space="preserve">УКСТиМ      </t>
  </si>
  <si>
    <t>№ п/п</t>
  </si>
  <si>
    <t>Наименование целевого показателя (индикатора)</t>
  </si>
  <si>
    <t>Единица
измерения</t>
  </si>
  <si>
    <t>Значения целевых показателей (индикаторов), года</t>
  </si>
  <si>
    <t xml:space="preserve">1. </t>
  </si>
  <si>
    <t>1.1.</t>
  </si>
  <si>
    <t>шт.</t>
  </si>
  <si>
    <t>2.</t>
  </si>
  <si>
    <t>2.1.</t>
  </si>
  <si>
    <t>чел.</t>
  </si>
  <si>
    <t>3.</t>
  </si>
  <si>
    <t>тыс.рублей</t>
  </si>
  <si>
    <t xml:space="preserve">Популяризация и продвижение туристических продуктов Устьянского района             </t>
  </si>
  <si>
    <t>3.1.</t>
  </si>
  <si>
    <t>3.2.</t>
  </si>
  <si>
    <t>3.3.</t>
  </si>
  <si>
    <t>Срок начала/ окончания работ</t>
  </si>
  <si>
    <t>Объемы финансирования, в т.ч. по годам (руб.)</t>
  </si>
  <si>
    <t>Объем платных  услуг, оказанных населению в сфере внутреннего и въездного туризма на территории муниципального образования (включая услуги организаций туристской индустрии, коллективных и иных средст размещения, в том числе гостевых домов)</t>
  </si>
  <si>
    <t>Численность граждан Российской Федерации и иностранных государств, въезжающих в муниципальное образование с туристскими целями и размещенных в коллективных и иных средствах размещения</t>
  </si>
  <si>
    <t>-</t>
  </si>
  <si>
    <t>3.4.</t>
  </si>
  <si>
    <t>3.5.</t>
  </si>
  <si>
    <t>Количество посещений туристических выставочно-ярморочных  мероприятий и мероприятиях, направленных на развитие туризма в Устьянском районе</t>
  </si>
  <si>
    <t>факт 2018</t>
  </si>
  <si>
    <t>оценка 2019</t>
  </si>
  <si>
    <t>2020-2024</t>
  </si>
  <si>
    <t>МО "Березницкое"</t>
  </si>
  <si>
    <t xml:space="preserve">Задача № 2. Развитие  предоставляемых туристско-экскурсионных услуг на территории Устьянского района. </t>
  </si>
  <si>
    <t>Управление строительства и инфраструктуры</t>
  </si>
  <si>
    <t xml:space="preserve">1.3. Разработка проектно-сметной документации на строительство мостового перехода через реку Устья к туристическому объекту "Дом 19 века".  </t>
  </si>
  <si>
    <t xml:space="preserve">1.2. Разработка проектно-сметной документации на строительство парковки к туристическому объекту "Международный экспозиционно-выставочный центр "Задорье".  </t>
  </si>
  <si>
    <t xml:space="preserve">Начало разработки документации в 2019 г. К окончанию 2020 года разработана  проектно-сметная документация на строительство мостового перехода через реку Устья к туристическому объекту "Дом 19 века".  </t>
  </si>
  <si>
    <t>Начало разработки документации в 2019 г. К окончанию 2020 года разработана  проектно-сметная документация на строительство парковки к туристическому объекту "Международный экспозиционно-выставочный центр "Задорье".</t>
  </si>
  <si>
    <t>Задача № 3. Популяризация и продвижение туристских продуктов Устьянского района на рынке внутреннего и въездного туризма.</t>
  </si>
  <si>
    <t>3.1. Разработка, выпуск, приобретение полиграфической и сувенирной продукции  по туризму.</t>
  </si>
  <si>
    <t xml:space="preserve">3.2. Организация участия Устьянского района 
в туристических выставочно-ярмарочных мероприятиях и выездных мероприятиях, направленных на развитие туризма в Устьянском районе.
</t>
  </si>
  <si>
    <t xml:space="preserve"> Формирование доступной и комфортной туристской инфраструктуры
</t>
  </si>
  <si>
    <t>1.2.</t>
  </si>
  <si>
    <t>1.3</t>
  </si>
  <si>
    <t>1.1. Разработка паспортов туристической инфраструктуры для каждого МО на территории Устьянского района.</t>
  </si>
  <si>
    <t xml:space="preserve">Развитие  предоставляемых туристско-экскурсионных услуг на территории Устьянского района. </t>
  </si>
  <si>
    <t>Количество проведенных  мероприятий и конкурсов, в Устьянском районе, направленных на развитие туризма, сохранение традиций и ремесел, популяризацию краеведения.</t>
  </si>
  <si>
    <t>Количество реализованных проектов, направленных на поддержку приоритетного направления в сфере развития туризма.</t>
  </si>
  <si>
    <t>3.6.</t>
  </si>
  <si>
    <t xml:space="preserve">2.1. Организация и проведение  тематических мероприятий направленных на повышение качества предоставляемых услуг, производимых товаров. </t>
  </si>
  <si>
    <t>3.4.  Участие в конкурсах на предоставление субсидий,  направленных на развитие туризма в Устьянском районе.</t>
  </si>
  <si>
    <t>3.5. Информационно-прецентационное  освещение о потенциале Устьянского района в сфере туризма.</t>
  </si>
  <si>
    <t>Отбор, доработка наиболее популярных туристических экскурсионных программ и турмаршрутов. Проведение ежегодно не менее 2 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товаров. Первое в апреле  "Событийный туризм. Лето", Второе в сентябре "Совещание специалистов в сфере туризма".</t>
  </si>
  <si>
    <t xml:space="preserve"> Количество проведенных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</t>
  </si>
  <si>
    <t>0</t>
  </si>
  <si>
    <t xml:space="preserve">Организация и проведение 3 презентаций по актуальным туристическим маршрутам и экскурсионным программам в образовательных учреждениях. Ежемесячное обновление актуальной информации на сайте https://www.ustyany.com/, публикация не менее 12 статей  в год. Обновление информации на областном туристском сайте https://www.pomorland.travel/  по необходимости. Публикации в СМИ. </t>
  </si>
  <si>
    <t>Количество проведенных презентаций в образовательных учреждениях района.</t>
  </si>
  <si>
    <t>3.7.</t>
  </si>
  <si>
    <t>3.8.</t>
  </si>
  <si>
    <t>Количество опубликованных статей на сайте https://www.ustyany.com</t>
  </si>
  <si>
    <t>3.3. Организация, проведение мероприятий и конкурсов, направленных на развитие туризма, сохранение традиций и ремесел, популяризацию краеведения в Устьянском районе.</t>
  </si>
  <si>
    <t>Количество  паспортов туристической инфраструктуры для каждого МО на территории Устьянского района (шт.)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</si>
  <si>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"Задорье".</t>
  </si>
  <si>
    <t xml:space="preserve">Разработка проектно-сметной документация на строительство мостового перехода через реку Устья к туристическому объекту "Дом 19 века". </t>
  </si>
  <si>
    <t>Количество выпущенной, приобретенной рекламной, и сувенирной продукции по туризму в год</t>
  </si>
  <si>
    <t xml:space="preserve">Перечень мероприятий муниципальной программы "Развитие туризма в Устьянском районе"     </t>
  </si>
  <si>
    <t>Сведения о составе и значениях целевых показателей (индикаторов) 
муниципальной программы  "Развитие  туризма в Устьянском районе"</t>
  </si>
  <si>
    <t xml:space="preserve">Брендинг территории.
Формирование благоприятного имиджа территории и привлечение туристов. Разработка и выпуск по необходимости полиграфической продукции 1000 шт.в год.                                                                                      </t>
  </si>
  <si>
    <t xml:space="preserve">Ежегодное участие в туристских выставках - "Маргаритинская ярмарка" г. Архангельск, Котласский межрегиональный туристский форум.
Брендинг территории. Продвижение товарного знака "Сделано в Устьянах".
Формирование благоприятного имиджа территории и привлечение туристов.
Увеличение потока туристов в район на 11094 человек. Увеличение объемов платных услуг на 8515 тыс.рублей.
</t>
  </si>
  <si>
    <t>Организация и проведение на территории района районных туристских мероприятий - "Спортивно-туристический слет молодежи", фестиваль народного творчества "Устьянская ссыпчина", "Медовая ярмарка", конкурс "Традиции северного застолья"                    
Регистрация товарного знака "Сделано в Устьянах".</t>
  </si>
  <si>
    <t>3.6. Участие в реализации проекта "Сделано в Устьянах"</t>
  </si>
  <si>
    <t xml:space="preserve">Реализация одного проектав год, направленного на поддержку приоритетного направления в сфере развития туризма. </t>
  </si>
  <si>
    <t>В 2020 году реализация проекта "Сделано в Устьянах".</t>
  </si>
  <si>
    <t xml:space="preserve"> Формирование 16 паспортов туристической инфраструктуры (ежегодное обновление информации).</t>
  </si>
  <si>
    <t xml:space="preserve">Подведомственные учреждения культуры и туризма </t>
  </si>
  <si>
    <t xml:space="preserve">Приложение №2
к муниципальной программе
МО "Устьянский муниципальный район"                                                                                                                                                                                                                                                "Развитие туризма в Устьянском районе"
                                      </t>
  </si>
  <si>
    <t xml:space="preserve">Приложение №1
к муниципальной программе
МО "Устьянский муниципальный район"                                                                                                                                                                                                                                                "Развитие туризма в Устьянском районе"
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</si>
</sst>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0.000"/>
    <numFmt numFmtId="179" formatCode="#,##0.0000"/>
    <numFmt numFmtId="180" formatCode="#,##0.00000"/>
    <numFmt numFmtId="181" formatCode="#,##0.0000_р_."/>
    <numFmt numFmtId="182" formatCode="[$-FC19]d\ mmmm\ yyyy\ &quot;г.&quot;"/>
    <numFmt numFmtId="183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0" fillId="0" borderId="0" xfId="53">
      <alignment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justify" wrapText="1"/>
      <protection/>
    </xf>
    <xf numFmtId="0" fontId="12" fillId="0" borderId="10" xfId="53" applyFont="1" applyBorder="1" applyAlignment="1">
      <alignment horizontal="left" vertical="justify" wrapText="1"/>
      <protection/>
    </xf>
    <xf numFmtId="0" fontId="10" fillId="0" borderId="0" xfId="53" applyAlignment="1">
      <alignment horizontal="center"/>
      <protection/>
    </xf>
    <xf numFmtId="0" fontId="12" fillId="0" borderId="10" xfId="53" applyFont="1" applyBorder="1" applyAlignment="1">
      <alignment horizontal="center" wrapText="1"/>
      <protection/>
    </xf>
    <xf numFmtId="0" fontId="10" fillId="0" borderId="0" xfId="53" applyFont="1">
      <alignment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center"/>
      <protection/>
    </xf>
    <xf numFmtId="0" fontId="10" fillId="0" borderId="0" xfId="53" applyFont="1" applyFill="1">
      <alignment/>
      <protection/>
    </xf>
    <xf numFmtId="0" fontId="12" fillId="0" borderId="11" xfId="53" applyFont="1" applyBorder="1" applyAlignment="1">
      <alignment horizontal="center" vertical="justify" wrapText="1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2" xfId="53" applyFont="1" applyBorder="1" applyAlignment="1">
      <alignment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9" fillId="0" borderId="14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12" fillId="0" borderId="11" xfId="53" applyFont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2" fillId="0" borderId="11" xfId="53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49" fontId="12" fillId="0" borderId="12" xfId="53" applyNumberFormat="1" applyFont="1" applyFill="1" applyBorder="1" applyAlignment="1">
      <alignment horizontal="center" vertical="center"/>
      <protection/>
    </xf>
    <xf numFmtId="49" fontId="53" fillId="0" borderId="0" xfId="53" applyNumberFormat="1" applyFont="1" applyBorder="1">
      <alignment/>
      <protection/>
    </xf>
    <xf numFmtId="0" fontId="53" fillId="0" borderId="10" xfId="53" applyFont="1" applyBorder="1" applyAlignment="1">
      <alignment horizontal="left" vertical="justify" wrapText="1"/>
      <protection/>
    </xf>
    <xf numFmtId="0" fontId="53" fillId="0" borderId="10" xfId="53" applyFont="1" applyBorder="1" applyAlignment="1">
      <alignment horizontal="center"/>
      <protection/>
    </xf>
    <xf numFmtId="49" fontId="53" fillId="0" borderId="10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 wrapText="1"/>
    </xf>
    <xf numFmtId="0" fontId="53" fillId="0" borderId="17" xfId="53" applyFont="1" applyBorder="1" applyAlignment="1">
      <alignment horizontal="center"/>
      <protection/>
    </xf>
    <xf numFmtId="178" fontId="53" fillId="0" borderId="10" xfId="0" applyNumberFormat="1" applyFont="1" applyBorder="1" applyAlignment="1">
      <alignment/>
    </xf>
    <xf numFmtId="0" fontId="53" fillId="0" borderId="14" xfId="0" applyFont="1" applyBorder="1" applyAlignment="1">
      <alignment horizontal="center" wrapText="1"/>
    </xf>
    <xf numFmtId="49" fontId="53" fillId="0" borderId="16" xfId="0" applyNumberFormat="1" applyFont="1" applyBorder="1" applyAlignment="1">
      <alignment horizontal="center"/>
    </xf>
    <xf numFmtId="49" fontId="12" fillId="0" borderId="12" xfId="53" applyNumberFormat="1" applyFont="1" applyBorder="1" applyAlignment="1">
      <alignment/>
      <protection/>
    </xf>
    <xf numFmtId="49" fontId="53" fillId="0" borderId="12" xfId="53" applyNumberFormat="1" applyFont="1" applyBorder="1">
      <alignment/>
      <protection/>
    </xf>
    <xf numFmtId="16" fontId="53" fillId="0" borderId="0" xfId="53" applyNumberFormat="1" applyFont="1" applyBorder="1">
      <alignment/>
      <protection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0" fillId="0" borderId="12" xfId="0" applyNumberFormat="1" applyBorder="1" applyAlignment="1">
      <alignment/>
    </xf>
    <xf numFmtId="0" fontId="14" fillId="0" borderId="17" xfId="53" applyFont="1" applyBorder="1" applyAlignment="1">
      <alignment horizontal="left" wrapText="1"/>
      <protection/>
    </xf>
    <xf numFmtId="0" fontId="14" fillId="0" borderId="20" xfId="53" applyFont="1" applyBorder="1" applyAlignment="1">
      <alignment horizontal="left" wrapText="1"/>
      <protection/>
    </xf>
    <xf numFmtId="0" fontId="14" fillId="0" borderId="21" xfId="53" applyFont="1" applyBorder="1" applyAlignment="1">
      <alignment horizontal="left" wrapText="1"/>
      <protection/>
    </xf>
    <xf numFmtId="0" fontId="14" fillId="0" borderId="17" xfId="53" applyFont="1" applyBorder="1" applyAlignment="1">
      <alignment horizontal="left" vertical="justify" wrapText="1"/>
      <protection/>
    </xf>
    <xf numFmtId="0" fontId="14" fillId="0" borderId="20" xfId="53" applyFont="1" applyBorder="1" applyAlignment="1">
      <alignment horizontal="left" vertical="justify" wrapText="1"/>
      <protection/>
    </xf>
    <xf numFmtId="0" fontId="14" fillId="0" borderId="21" xfId="53" applyFont="1" applyBorder="1" applyAlignment="1">
      <alignment horizontal="left" vertical="justify" wrapText="1"/>
      <protection/>
    </xf>
    <xf numFmtId="0" fontId="12" fillId="0" borderId="0" xfId="53" applyFont="1" applyAlignment="1">
      <alignment horizontal="right" wrapText="1"/>
      <protection/>
    </xf>
    <xf numFmtId="0" fontId="12" fillId="0" borderId="0" xfId="53" applyFont="1" applyAlignment="1">
      <alignment horizontal="right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1" fillId="0" borderId="23" xfId="53" applyFont="1" applyBorder="1" applyAlignment="1">
      <alignment horizontal="center" vertical="center" wrapText="1"/>
      <protection/>
    </xf>
    <xf numFmtId="0" fontId="11" fillId="0" borderId="24" xfId="53" applyFont="1" applyBorder="1" applyAlignment="1">
      <alignment horizontal="center" vertical="center" wrapText="1"/>
      <protection/>
    </xf>
    <xf numFmtId="0" fontId="11" fillId="0" borderId="25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26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дикаторы Приложение №2 Таблица №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75" zoomScaleSheetLayoutView="75" zoomScalePageLayoutView="0" workbookViewId="0" topLeftCell="A1">
      <selection activeCell="M10" sqref="M10"/>
    </sheetView>
  </sheetViews>
  <sheetFormatPr defaultColWidth="9.00390625" defaultRowHeight="12.75"/>
  <cols>
    <col min="1" max="1" width="4.00390625" style="1" customWidth="1"/>
    <col min="2" max="2" width="30.375" style="1" customWidth="1"/>
    <col min="3" max="3" width="13.375" style="5" customWidth="1"/>
    <col min="4" max="4" width="10.375" style="1" customWidth="1"/>
    <col min="5" max="5" width="9.375" style="1" bestFit="1" customWidth="1"/>
    <col min="6" max="7" width="10.00390625" style="1" customWidth="1"/>
    <col min="8" max="9" width="9.75390625" style="1" customWidth="1"/>
    <col min="10" max="10" width="10.125" style="1" customWidth="1"/>
    <col min="11" max="11" width="11.875" style="1" customWidth="1"/>
    <col min="12" max="16384" width="9.125" style="1" customWidth="1"/>
  </cols>
  <sheetData>
    <row r="1" spans="1:10" ht="66.75" customHeight="1" thickBot="1">
      <c r="A1" s="71" t="s">
        <v>90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3" t="s">
        <v>80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36" customHeight="1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20.25" customHeight="1">
      <c r="A4" s="79" t="s">
        <v>18</v>
      </c>
      <c r="B4" s="80" t="s">
        <v>19</v>
      </c>
      <c r="C4" s="80" t="s">
        <v>20</v>
      </c>
      <c r="D4" s="80" t="s">
        <v>21</v>
      </c>
      <c r="E4" s="80"/>
      <c r="F4" s="80"/>
      <c r="G4" s="80"/>
      <c r="H4" s="80"/>
      <c r="I4" s="80"/>
      <c r="J4" s="81"/>
    </row>
    <row r="5" spans="1:10" ht="25.5">
      <c r="A5" s="79"/>
      <c r="B5" s="80"/>
      <c r="C5" s="80"/>
      <c r="D5" s="2" t="s">
        <v>42</v>
      </c>
      <c r="E5" s="2" t="s">
        <v>43</v>
      </c>
      <c r="F5" s="2">
        <v>2020</v>
      </c>
      <c r="G5" s="2">
        <v>2021</v>
      </c>
      <c r="H5" s="2">
        <v>2022</v>
      </c>
      <c r="I5" s="2">
        <v>2023</v>
      </c>
      <c r="J5" s="46">
        <v>2024</v>
      </c>
    </row>
    <row r="6" spans="1:10" ht="15">
      <c r="A6" s="79"/>
      <c r="B6" s="80"/>
      <c r="C6" s="80"/>
      <c r="D6" s="3"/>
      <c r="E6" s="3"/>
      <c r="F6" s="3"/>
      <c r="G6" s="3"/>
      <c r="H6" s="3"/>
      <c r="I6" s="3"/>
      <c r="J6" s="11"/>
    </row>
    <row r="7" spans="1:10" ht="38.25" customHeight="1">
      <c r="A7" s="12" t="s">
        <v>22</v>
      </c>
      <c r="B7" s="65" t="s">
        <v>55</v>
      </c>
      <c r="C7" s="66"/>
      <c r="D7" s="66"/>
      <c r="E7" s="66"/>
      <c r="F7" s="66"/>
      <c r="G7" s="66"/>
      <c r="H7" s="66"/>
      <c r="I7" s="66"/>
      <c r="J7" s="67"/>
    </row>
    <row r="8" spans="1:10" s="10" customFormat="1" ht="54" customHeight="1">
      <c r="A8" s="49" t="s">
        <v>23</v>
      </c>
      <c r="B8" s="8" t="s">
        <v>75</v>
      </c>
      <c r="C8" s="9" t="s">
        <v>24</v>
      </c>
      <c r="D8" s="9">
        <v>0</v>
      </c>
      <c r="E8" s="9">
        <v>0</v>
      </c>
      <c r="F8" s="9">
        <v>16</v>
      </c>
      <c r="G8" s="9">
        <v>16</v>
      </c>
      <c r="H8" s="9">
        <v>16</v>
      </c>
      <c r="I8" s="9">
        <v>16</v>
      </c>
      <c r="J8" s="9">
        <v>16</v>
      </c>
    </row>
    <row r="9" spans="1:10" s="10" customFormat="1" ht="67.5" customHeight="1">
      <c r="A9" s="49" t="s">
        <v>56</v>
      </c>
      <c r="B9" s="8" t="s">
        <v>76</v>
      </c>
      <c r="C9" s="9" t="s">
        <v>24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14">
        <v>0</v>
      </c>
    </row>
    <row r="10" spans="1:10" s="10" customFormat="1" ht="68.25" customHeight="1">
      <c r="A10" s="49" t="s">
        <v>57</v>
      </c>
      <c r="B10" s="8" t="s">
        <v>77</v>
      </c>
      <c r="C10" s="9" t="s">
        <v>24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14">
        <v>0</v>
      </c>
    </row>
    <row r="11" spans="1:10" ht="26.25" customHeight="1">
      <c r="A11" s="13" t="s">
        <v>25</v>
      </c>
      <c r="B11" s="68" t="s">
        <v>59</v>
      </c>
      <c r="C11" s="69"/>
      <c r="D11" s="69"/>
      <c r="E11" s="69"/>
      <c r="F11" s="69"/>
      <c r="G11" s="69"/>
      <c r="H11" s="69"/>
      <c r="I11" s="69"/>
      <c r="J11" s="70"/>
    </row>
    <row r="12" spans="1:11" ht="91.5" customHeight="1">
      <c r="A12" s="13" t="s">
        <v>26</v>
      </c>
      <c r="B12" s="4" t="s">
        <v>67</v>
      </c>
      <c r="C12" s="6" t="s">
        <v>24</v>
      </c>
      <c r="D12" s="47">
        <v>2</v>
      </c>
      <c r="E12" s="47">
        <v>2</v>
      </c>
      <c r="F12" s="47">
        <v>2</v>
      </c>
      <c r="G12" s="47">
        <v>2</v>
      </c>
      <c r="H12" s="47">
        <v>2</v>
      </c>
      <c r="I12" s="47">
        <v>2</v>
      </c>
      <c r="J12" s="48">
        <v>2</v>
      </c>
      <c r="K12" s="7"/>
    </row>
    <row r="13" spans="1:10" ht="31.5" customHeight="1">
      <c r="A13" s="15" t="s">
        <v>28</v>
      </c>
      <c r="B13" s="68" t="s">
        <v>30</v>
      </c>
      <c r="C13" s="69"/>
      <c r="D13" s="69"/>
      <c r="E13" s="69"/>
      <c r="F13" s="69"/>
      <c r="G13" s="69"/>
      <c r="H13" s="69"/>
      <c r="I13" s="69"/>
      <c r="J13" s="70"/>
    </row>
    <row r="14" spans="1:10" s="7" customFormat="1" ht="52.5" customHeight="1">
      <c r="A14" s="15" t="s">
        <v>31</v>
      </c>
      <c r="B14" s="4" t="s">
        <v>78</v>
      </c>
      <c r="C14" s="6" t="s">
        <v>24</v>
      </c>
      <c r="D14" s="6">
        <v>2200</v>
      </c>
      <c r="E14" s="6">
        <v>1335</v>
      </c>
      <c r="F14" s="6">
        <v>1000</v>
      </c>
      <c r="G14" s="6">
        <v>1000</v>
      </c>
      <c r="H14" s="6">
        <v>1000</v>
      </c>
      <c r="I14" s="6">
        <v>1000</v>
      </c>
      <c r="J14" s="37">
        <v>1000</v>
      </c>
    </row>
    <row r="15" spans="1:10" s="7" customFormat="1" ht="78.75" customHeight="1">
      <c r="A15" s="15" t="s">
        <v>32</v>
      </c>
      <c r="B15" s="4" t="s">
        <v>41</v>
      </c>
      <c r="C15" s="6" t="s">
        <v>24</v>
      </c>
      <c r="D15" s="6">
        <v>6</v>
      </c>
      <c r="E15" s="6">
        <v>4</v>
      </c>
      <c r="F15" s="6">
        <v>2</v>
      </c>
      <c r="G15" s="6">
        <v>2</v>
      </c>
      <c r="H15" s="6">
        <v>2</v>
      </c>
      <c r="I15" s="6">
        <v>2</v>
      </c>
      <c r="J15" s="37">
        <v>2</v>
      </c>
    </row>
    <row r="16" spans="1:10" s="7" customFormat="1" ht="81" customHeight="1">
      <c r="A16" s="15" t="s">
        <v>33</v>
      </c>
      <c r="B16" s="4" t="s">
        <v>60</v>
      </c>
      <c r="C16" s="6" t="s">
        <v>24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6">
        <v>4</v>
      </c>
      <c r="J16" s="37">
        <v>4</v>
      </c>
    </row>
    <row r="17" spans="1:10" s="7" customFormat="1" ht="66" customHeight="1">
      <c r="A17" s="59" t="s">
        <v>39</v>
      </c>
      <c r="B17" s="51" t="s">
        <v>61</v>
      </c>
      <c r="C17" s="52" t="s">
        <v>24</v>
      </c>
      <c r="D17" s="53">
        <v>1</v>
      </c>
      <c r="E17" s="53">
        <v>0</v>
      </c>
      <c r="F17" s="47">
        <v>1</v>
      </c>
      <c r="G17" s="47">
        <v>1</v>
      </c>
      <c r="H17" s="47">
        <v>1</v>
      </c>
      <c r="I17" s="47">
        <v>1</v>
      </c>
      <c r="J17" s="47">
        <v>1</v>
      </c>
    </row>
    <row r="18" spans="1:10" s="7" customFormat="1" ht="42.75" customHeight="1">
      <c r="A18" s="59" t="s">
        <v>40</v>
      </c>
      <c r="B18" s="51" t="s">
        <v>70</v>
      </c>
      <c r="C18" s="52" t="s">
        <v>24</v>
      </c>
      <c r="D18" s="58" t="s">
        <v>68</v>
      </c>
      <c r="E18" s="58" t="s">
        <v>68</v>
      </c>
      <c r="F18" s="47">
        <v>3</v>
      </c>
      <c r="G18" s="47">
        <v>3</v>
      </c>
      <c r="H18" s="47">
        <v>3</v>
      </c>
      <c r="I18" s="47">
        <v>3</v>
      </c>
      <c r="J18" s="47">
        <v>3</v>
      </c>
    </row>
    <row r="19" spans="1:10" s="7" customFormat="1" ht="28.5" customHeight="1">
      <c r="A19" s="59" t="s">
        <v>62</v>
      </c>
      <c r="B19" s="51" t="s">
        <v>73</v>
      </c>
      <c r="C19" s="52" t="s">
        <v>24</v>
      </c>
      <c r="D19" s="58" t="s">
        <v>68</v>
      </c>
      <c r="E19" s="58" t="s">
        <v>68</v>
      </c>
      <c r="F19" s="47">
        <v>12</v>
      </c>
      <c r="G19" s="47">
        <v>12</v>
      </c>
      <c r="H19" s="47">
        <v>12</v>
      </c>
      <c r="I19" s="47">
        <v>12</v>
      </c>
      <c r="J19" s="47">
        <v>12</v>
      </c>
    </row>
    <row r="20" spans="1:10" ht="96.75" customHeight="1">
      <c r="A20" s="59" t="s">
        <v>71</v>
      </c>
      <c r="B20" s="51" t="s">
        <v>37</v>
      </c>
      <c r="C20" s="52" t="s">
        <v>27</v>
      </c>
      <c r="D20" s="54">
        <v>56952</v>
      </c>
      <c r="E20" s="54">
        <v>50906</v>
      </c>
      <c r="F20" s="47">
        <v>58000</v>
      </c>
      <c r="G20" s="47">
        <v>59000</v>
      </c>
      <c r="H20" s="47">
        <v>60000</v>
      </c>
      <c r="I20" s="47">
        <v>61000</v>
      </c>
      <c r="J20" s="48">
        <v>62000</v>
      </c>
    </row>
    <row r="21" spans="1:10" ht="126.75" customHeight="1">
      <c r="A21" s="60" t="s">
        <v>72</v>
      </c>
      <c r="B21" s="51" t="s">
        <v>36</v>
      </c>
      <c r="C21" s="55" t="s">
        <v>29</v>
      </c>
      <c r="D21" s="56">
        <v>114515.136</v>
      </c>
      <c r="E21" s="56">
        <v>97037.099</v>
      </c>
      <c r="F21" s="57">
        <v>100000</v>
      </c>
      <c r="G21" s="47">
        <v>102000</v>
      </c>
      <c r="H21" s="47">
        <v>104000</v>
      </c>
      <c r="I21" s="47">
        <v>105000</v>
      </c>
      <c r="J21" s="48">
        <v>106000</v>
      </c>
    </row>
    <row r="22" spans="1:3" ht="64.5" customHeight="1">
      <c r="A22" s="61"/>
      <c r="C22" s="1"/>
    </row>
    <row r="23" ht="15">
      <c r="A23" s="50"/>
    </row>
  </sheetData>
  <sheetProtection/>
  <mergeCells count="9">
    <mergeCell ref="B7:J7"/>
    <mergeCell ref="B11:J11"/>
    <mergeCell ref="B13:J13"/>
    <mergeCell ref="A1:J1"/>
    <mergeCell ref="A2:J3"/>
    <mergeCell ref="A4:A6"/>
    <mergeCell ref="B4:B6"/>
    <mergeCell ref="C4:C6"/>
    <mergeCell ref="D4:J4"/>
  </mergeCells>
  <printOptions/>
  <pageMargins left="1.3" right="0.54" top="1" bottom="1" header="0.5" footer="0.5"/>
  <pageSetup horizontalDpi="600" verticalDpi="600" orientation="portrait" paperSize="9" scale="62" r:id="rId1"/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="75" zoomScaleSheetLayoutView="75" zoomScalePageLayoutView="0" workbookViewId="0" topLeftCell="A1">
      <pane xSplit="1" ySplit="9" topLeftCell="B2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5" sqref="L5:L6"/>
    </sheetView>
  </sheetViews>
  <sheetFormatPr defaultColWidth="9.00390625" defaultRowHeight="12.75"/>
  <cols>
    <col min="1" max="1" width="34.375" style="30" customWidth="1"/>
    <col min="2" max="2" width="15.375" style="19" customWidth="1"/>
    <col min="3" max="3" width="17.125" style="19" customWidth="1"/>
    <col min="4" max="4" width="8.75390625" style="19" customWidth="1"/>
    <col min="5" max="5" width="14.25390625" style="19" customWidth="1"/>
    <col min="6" max="6" width="20.25390625" style="19" customWidth="1"/>
    <col min="7" max="7" width="15.25390625" style="19" customWidth="1"/>
    <col min="8" max="8" width="15.25390625" style="22" customWidth="1"/>
    <col min="9" max="9" width="15.75390625" style="22" customWidth="1"/>
    <col min="10" max="11" width="15.625" style="19" customWidth="1"/>
    <col min="12" max="12" width="34.25390625" style="19" customWidth="1"/>
    <col min="13" max="16384" width="9.125" style="19" customWidth="1"/>
  </cols>
  <sheetData>
    <row r="1" spans="1:12" s="39" customFormat="1" ht="69.75" customHeight="1">
      <c r="A1" s="38"/>
      <c r="B1" s="38"/>
      <c r="C1" s="128" t="s">
        <v>89</v>
      </c>
      <c r="D1" s="129"/>
      <c r="E1" s="129"/>
      <c r="F1" s="129"/>
      <c r="G1" s="129"/>
      <c r="H1" s="129"/>
      <c r="I1" s="129"/>
      <c r="J1" s="129"/>
      <c r="K1" s="129"/>
      <c r="L1" s="129"/>
    </row>
    <row r="2" spans="1:12" s="39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9" customFormat="1" ht="18.75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40" customFormat="1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88.5" customHeight="1">
      <c r="A5" s="133" t="s">
        <v>0</v>
      </c>
      <c r="B5" s="131" t="s">
        <v>13</v>
      </c>
      <c r="C5" s="99" t="s">
        <v>14</v>
      </c>
      <c r="D5" s="99" t="s">
        <v>34</v>
      </c>
      <c r="E5" s="131" t="s">
        <v>1</v>
      </c>
      <c r="F5" s="131" t="s">
        <v>35</v>
      </c>
      <c r="G5" s="131"/>
      <c r="H5" s="131"/>
      <c r="I5" s="131"/>
      <c r="J5" s="131"/>
      <c r="K5" s="131"/>
      <c r="L5" s="132" t="s">
        <v>2</v>
      </c>
      <c r="M5" s="33"/>
    </row>
    <row r="6" spans="1:13" ht="12.75">
      <c r="A6" s="133"/>
      <c r="B6" s="131"/>
      <c r="C6" s="100"/>
      <c r="D6" s="100"/>
      <c r="E6" s="131"/>
      <c r="F6" s="20" t="s">
        <v>3</v>
      </c>
      <c r="G6" s="20">
        <v>2020</v>
      </c>
      <c r="H6" s="43">
        <v>2021</v>
      </c>
      <c r="I6" s="43">
        <v>2022</v>
      </c>
      <c r="J6" s="20">
        <v>2023</v>
      </c>
      <c r="K6" s="20">
        <v>2024</v>
      </c>
      <c r="L6" s="132"/>
      <c r="M6" s="33"/>
    </row>
    <row r="7" spans="1:13" ht="12.75">
      <c r="A7" s="29">
        <v>2</v>
      </c>
      <c r="B7" s="16">
        <v>3</v>
      </c>
      <c r="C7" s="16">
        <v>4</v>
      </c>
      <c r="D7" s="16">
        <v>5</v>
      </c>
      <c r="E7" s="16">
        <v>6</v>
      </c>
      <c r="F7" s="16">
        <v>7</v>
      </c>
      <c r="G7" s="16">
        <v>8</v>
      </c>
      <c r="H7" s="44">
        <v>9</v>
      </c>
      <c r="I7" s="44">
        <v>10</v>
      </c>
      <c r="J7" s="16">
        <v>11</v>
      </c>
      <c r="K7" s="16">
        <v>12</v>
      </c>
      <c r="L7" s="36">
        <v>13</v>
      </c>
      <c r="M7" s="33"/>
    </row>
    <row r="8" spans="1:13" ht="12.75" customHeight="1">
      <c r="A8" s="116" t="s">
        <v>12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33"/>
    </row>
    <row r="9" spans="1:13" ht="10.5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  <c r="M9" s="33"/>
    </row>
    <row r="10" spans="1:13" ht="32.25" customHeight="1">
      <c r="A10" s="98" t="s">
        <v>58</v>
      </c>
      <c r="B10" s="88" t="s">
        <v>15</v>
      </c>
      <c r="C10" s="88" t="s">
        <v>38</v>
      </c>
      <c r="D10" s="88" t="s">
        <v>44</v>
      </c>
      <c r="E10" s="17" t="s">
        <v>4</v>
      </c>
      <c r="F10" s="21">
        <f>G10+H10+I10+J10+K10</f>
        <v>5500</v>
      </c>
      <c r="G10" s="21">
        <f>SUM(G12:G15)</f>
        <v>0</v>
      </c>
      <c r="H10" s="21">
        <f>SUM(H12:H15)</f>
        <v>0</v>
      </c>
      <c r="I10" s="21">
        <f>SUM(I12:I15)</f>
        <v>0</v>
      </c>
      <c r="J10" s="21">
        <f>SUM(J12:J15)</f>
        <v>2500</v>
      </c>
      <c r="K10" s="21">
        <f>SUM(K12:K15)</f>
        <v>3000</v>
      </c>
      <c r="L10" s="127" t="s">
        <v>87</v>
      </c>
      <c r="M10" s="33"/>
    </row>
    <row r="11" spans="1:13" ht="14.25" customHeight="1">
      <c r="A11" s="98"/>
      <c r="B11" s="88"/>
      <c r="C11" s="88"/>
      <c r="D11" s="88"/>
      <c r="E11" s="17" t="s">
        <v>5</v>
      </c>
      <c r="F11" s="21"/>
      <c r="G11" s="21"/>
      <c r="H11" s="21"/>
      <c r="I11" s="21"/>
      <c r="J11" s="21"/>
      <c r="K11" s="21"/>
      <c r="L11" s="127"/>
      <c r="M11" s="33"/>
    </row>
    <row r="12" spans="1:13" ht="25.5">
      <c r="A12" s="98"/>
      <c r="B12" s="88"/>
      <c r="C12" s="88"/>
      <c r="D12" s="88"/>
      <c r="E12" s="17" t="s">
        <v>8</v>
      </c>
      <c r="F12" s="21">
        <f>SUM(G12:K12)</f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27"/>
      <c r="M12" s="33"/>
    </row>
    <row r="13" spans="1:13" ht="25.5">
      <c r="A13" s="98"/>
      <c r="B13" s="88"/>
      <c r="C13" s="88"/>
      <c r="D13" s="88"/>
      <c r="E13" s="17" t="s">
        <v>9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127"/>
      <c r="M13" s="33"/>
    </row>
    <row r="14" spans="1:13" ht="25.5">
      <c r="A14" s="98"/>
      <c r="B14" s="88"/>
      <c r="C14" s="88"/>
      <c r="D14" s="88"/>
      <c r="E14" s="17" t="s">
        <v>10</v>
      </c>
      <c r="F14" s="21">
        <f>G14+H14+I14+J14+K14</f>
        <v>5500</v>
      </c>
      <c r="G14" s="21">
        <v>0</v>
      </c>
      <c r="H14" s="21">
        <v>0</v>
      </c>
      <c r="I14" s="21">
        <v>0</v>
      </c>
      <c r="J14" s="21">
        <v>2500</v>
      </c>
      <c r="K14" s="21">
        <v>3000</v>
      </c>
      <c r="L14" s="127"/>
      <c r="M14" s="33"/>
    </row>
    <row r="15" spans="1:13" ht="25.5">
      <c r="A15" s="98"/>
      <c r="B15" s="88"/>
      <c r="C15" s="88"/>
      <c r="D15" s="88"/>
      <c r="E15" s="17" t="s">
        <v>6</v>
      </c>
      <c r="F15" s="21">
        <f>SUM(G15:K15)</f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27"/>
      <c r="M15" s="33"/>
    </row>
    <row r="16" spans="1:13" ht="28.5" customHeight="1">
      <c r="A16" s="98" t="s">
        <v>49</v>
      </c>
      <c r="B16" s="88" t="s">
        <v>15</v>
      </c>
      <c r="C16" s="88" t="s">
        <v>45</v>
      </c>
      <c r="D16" s="88" t="s">
        <v>44</v>
      </c>
      <c r="E16" s="17" t="s">
        <v>4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95" t="s">
        <v>51</v>
      </c>
      <c r="M16" s="33"/>
    </row>
    <row r="17" spans="1:13" ht="17.25" customHeight="1">
      <c r="A17" s="98"/>
      <c r="B17" s="88"/>
      <c r="C17" s="88"/>
      <c r="D17" s="88"/>
      <c r="E17" s="17" t="s">
        <v>5</v>
      </c>
      <c r="F17" s="21"/>
      <c r="G17" s="21"/>
      <c r="H17" s="21"/>
      <c r="I17" s="21"/>
      <c r="J17" s="21"/>
      <c r="K17" s="21"/>
      <c r="L17" s="96"/>
      <c r="M17" s="33"/>
    </row>
    <row r="18" spans="1:13" ht="28.5" customHeight="1">
      <c r="A18" s="98"/>
      <c r="B18" s="88"/>
      <c r="C18" s="88"/>
      <c r="D18" s="88"/>
      <c r="E18" s="17" t="s">
        <v>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96"/>
      <c r="M18" s="33"/>
    </row>
    <row r="19" spans="1:13" ht="28.5" customHeight="1">
      <c r="A19" s="98"/>
      <c r="B19" s="88"/>
      <c r="C19" s="88"/>
      <c r="D19" s="88"/>
      <c r="E19" s="17" t="s">
        <v>9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96"/>
      <c r="M19" s="33"/>
    </row>
    <row r="20" spans="1:13" ht="28.5" customHeight="1">
      <c r="A20" s="98"/>
      <c r="B20" s="88"/>
      <c r="C20" s="88"/>
      <c r="D20" s="88"/>
      <c r="E20" s="17" t="s">
        <v>10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96"/>
      <c r="M20" s="33"/>
    </row>
    <row r="21" spans="1:13" ht="28.5" customHeight="1">
      <c r="A21" s="98"/>
      <c r="B21" s="88"/>
      <c r="C21" s="88"/>
      <c r="D21" s="88"/>
      <c r="E21" s="17" t="s">
        <v>6</v>
      </c>
      <c r="F21" s="21">
        <f>G21+H21+I21+J21+K21</f>
        <v>0</v>
      </c>
      <c r="G21" s="21">
        <v>0</v>
      </c>
      <c r="H21" s="21">
        <f>SUM(H23:H26)</f>
        <v>0</v>
      </c>
      <c r="I21" s="21">
        <f>SUM(I23:I26)</f>
        <v>0</v>
      </c>
      <c r="J21" s="21">
        <f>SUM(J23:J26)</f>
        <v>0</v>
      </c>
      <c r="K21" s="21">
        <v>0</v>
      </c>
      <c r="L21" s="97"/>
      <c r="M21" s="33"/>
    </row>
    <row r="22" spans="1:13" ht="28.5" customHeight="1">
      <c r="A22" s="98" t="s">
        <v>48</v>
      </c>
      <c r="B22" s="88" t="s">
        <v>15</v>
      </c>
      <c r="C22" s="88" t="s">
        <v>47</v>
      </c>
      <c r="D22" s="88" t="s">
        <v>44</v>
      </c>
      <c r="E22" s="17" t="s">
        <v>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95" t="s">
        <v>50</v>
      </c>
      <c r="M22" s="33"/>
    </row>
    <row r="23" spans="1:13" ht="16.5" customHeight="1">
      <c r="A23" s="98"/>
      <c r="B23" s="88"/>
      <c r="C23" s="88"/>
      <c r="D23" s="88"/>
      <c r="E23" s="17" t="s">
        <v>5</v>
      </c>
      <c r="F23" s="21"/>
      <c r="G23" s="21"/>
      <c r="H23" s="21"/>
      <c r="I23" s="21"/>
      <c r="J23" s="21"/>
      <c r="K23" s="21"/>
      <c r="L23" s="96"/>
      <c r="M23" s="33"/>
    </row>
    <row r="24" spans="1:13" ht="28.5" customHeight="1">
      <c r="A24" s="98"/>
      <c r="B24" s="88"/>
      <c r="C24" s="88"/>
      <c r="D24" s="88"/>
      <c r="E24" s="17" t="s">
        <v>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96"/>
      <c r="M24" s="33"/>
    </row>
    <row r="25" spans="1:13" ht="30" customHeight="1">
      <c r="A25" s="98"/>
      <c r="B25" s="88"/>
      <c r="C25" s="88"/>
      <c r="D25" s="88"/>
      <c r="E25" s="17" t="s">
        <v>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96"/>
      <c r="M25" s="33"/>
    </row>
    <row r="26" spans="1:13" ht="27.75" customHeight="1">
      <c r="A26" s="98"/>
      <c r="B26" s="88"/>
      <c r="C26" s="88"/>
      <c r="D26" s="88"/>
      <c r="E26" s="17" t="s">
        <v>10</v>
      </c>
      <c r="F26" s="21">
        <f>G26+H26+I26+J26+K26</f>
        <v>7505000</v>
      </c>
      <c r="G26" s="21">
        <v>7505000</v>
      </c>
      <c r="H26" s="21">
        <v>0</v>
      </c>
      <c r="I26" s="21">
        <v>0</v>
      </c>
      <c r="J26" s="21">
        <v>0</v>
      </c>
      <c r="K26" s="21">
        <v>0</v>
      </c>
      <c r="L26" s="96"/>
      <c r="M26" s="33"/>
    </row>
    <row r="27" spans="1:13" ht="28.5" customHeight="1">
      <c r="A27" s="98"/>
      <c r="B27" s="88"/>
      <c r="C27" s="88"/>
      <c r="D27" s="88"/>
      <c r="E27" s="17" t="s">
        <v>6</v>
      </c>
      <c r="F27" s="21">
        <f>G27+H27+I27+J27+K27</f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97"/>
      <c r="M27" s="33"/>
    </row>
    <row r="28" spans="1:13" ht="21.75" customHeight="1">
      <c r="A28" s="101" t="s">
        <v>46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36"/>
      <c r="M28" s="33"/>
    </row>
    <row r="29" spans="1:13" ht="29.25" customHeight="1">
      <c r="A29" s="98" t="s">
        <v>63</v>
      </c>
      <c r="B29" s="88" t="s">
        <v>11</v>
      </c>
      <c r="C29" s="88" t="s">
        <v>88</v>
      </c>
      <c r="D29" s="88" t="s">
        <v>44</v>
      </c>
      <c r="E29" s="17" t="s">
        <v>4</v>
      </c>
      <c r="F29" s="18">
        <f>F31+F32+F33+F34</f>
        <v>41200</v>
      </c>
      <c r="G29" s="18">
        <f>SUM(G31:G34)</f>
        <v>5000</v>
      </c>
      <c r="H29" s="21">
        <f>SUM(H31:H34)</f>
        <v>5000</v>
      </c>
      <c r="I29" s="21">
        <f>SUM(I31:I34)</f>
        <v>5000</v>
      </c>
      <c r="J29" s="18">
        <f>SUM(J31:J34)</f>
        <v>12700</v>
      </c>
      <c r="K29" s="18">
        <f>SUM(K31:K34)</f>
        <v>13500</v>
      </c>
      <c r="L29" s="95" t="s">
        <v>66</v>
      </c>
      <c r="M29" s="33"/>
    </row>
    <row r="30" spans="1:13" ht="16.5" customHeight="1">
      <c r="A30" s="98"/>
      <c r="B30" s="88"/>
      <c r="C30" s="88"/>
      <c r="D30" s="88"/>
      <c r="E30" s="17" t="s">
        <v>5</v>
      </c>
      <c r="F30" s="18"/>
      <c r="G30" s="18"/>
      <c r="H30" s="21"/>
      <c r="I30" s="21"/>
      <c r="J30" s="18"/>
      <c r="K30" s="18"/>
      <c r="L30" s="96"/>
      <c r="M30" s="33"/>
    </row>
    <row r="31" spans="1:13" ht="25.5">
      <c r="A31" s="98"/>
      <c r="B31" s="88"/>
      <c r="C31" s="88"/>
      <c r="D31" s="88"/>
      <c r="E31" s="17" t="s">
        <v>8</v>
      </c>
      <c r="F31" s="18">
        <f>SUM(G31:K31)</f>
        <v>0</v>
      </c>
      <c r="G31" s="18">
        <v>0</v>
      </c>
      <c r="H31" s="21">
        <v>0</v>
      </c>
      <c r="I31" s="21">
        <v>0</v>
      </c>
      <c r="J31" s="18">
        <v>0</v>
      </c>
      <c r="K31" s="18">
        <v>0</v>
      </c>
      <c r="L31" s="96"/>
      <c r="M31" s="33"/>
    </row>
    <row r="32" spans="1:13" ht="25.5">
      <c r="A32" s="98"/>
      <c r="B32" s="88"/>
      <c r="C32" s="88"/>
      <c r="D32" s="88"/>
      <c r="E32" s="17" t="s">
        <v>9</v>
      </c>
      <c r="F32" s="18">
        <v>0</v>
      </c>
      <c r="G32" s="18">
        <v>0</v>
      </c>
      <c r="H32" s="21">
        <v>0</v>
      </c>
      <c r="I32" s="21">
        <v>0</v>
      </c>
      <c r="J32" s="18">
        <v>0</v>
      </c>
      <c r="K32" s="18">
        <v>0</v>
      </c>
      <c r="L32" s="96"/>
      <c r="M32" s="33"/>
    </row>
    <row r="33" spans="1:13" ht="25.5">
      <c r="A33" s="98"/>
      <c r="B33" s="88"/>
      <c r="C33" s="88"/>
      <c r="D33" s="88"/>
      <c r="E33" s="17" t="s">
        <v>10</v>
      </c>
      <c r="F33" s="18">
        <f>G33+H33+I33+J33+K33</f>
        <v>41200</v>
      </c>
      <c r="G33" s="18">
        <v>5000</v>
      </c>
      <c r="H33" s="21">
        <v>5000</v>
      </c>
      <c r="I33" s="21">
        <v>5000</v>
      </c>
      <c r="J33" s="18">
        <v>12700</v>
      </c>
      <c r="K33" s="18">
        <v>13500</v>
      </c>
      <c r="L33" s="96"/>
      <c r="M33" s="33"/>
    </row>
    <row r="34" spans="1:13" ht="25.5">
      <c r="A34" s="98"/>
      <c r="B34" s="88"/>
      <c r="C34" s="88"/>
      <c r="D34" s="88"/>
      <c r="E34" s="17" t="s">
        <v>6</v>
      </c>
      <c r="F34" s="18">
        <f>SUM(G34:K34)</f>
        <v>0</v>
      </c>
      <c r="G34" s="18">
        <v>0</v>
      </c>
      <c r="H34" s="21">
        <v>0</v>
      </c>
      <c r="I34" s="21">
        <v>0</v>
      </c>
      <c r="J34" s="18">
        <v>0</v>
      </c>
      <c r="K34" s="18">
        <v>0</v>
      </c>
      <c r="L34" s="97"/>
      <c r="M34" s="33"/>
    </row>
    <row r="35" spans="1:13" ht="28.5" customHeight="1">
      <c r="A35" s="107" t="s">
        <v>52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9"/>
      <c r="M35" s="33"/>
    </row>
    <row r="36" spans="1:13" ht="28.5" customHeight="1">
      <c r="A36" s="98" t="s">
        <v>53</v>
      </c>
      <c r="B36" s="88" t="s">
        <v>15</v>
      </c>
      <c r="C36" s="88" t="s">
        <v>88</v>
      </c>
      <c r="D36" s="88" t="s">
        <v>44</v>
      </c>
      <c r="E36" s="17" t="s">
        <v>4</v>
      </c>
      <c r="F36" s="18">
        <f>SUM(G36:K36)</f>
        <v>147966</v>
      </c>
      <c r="G36" s="18">
        <f>SUM(G38:G41)</f>
        <v>10000</v>
      </c>
      <c r="H36" s="21">
        <f>SUM(H38:H41)</f>
        <v>10500</v>
      </c>
      <c r="I36" s="21">
        <f>SUM(I38:I41)</f>
        <v>11000</v>
      </c>
      <c r="J36" s="18">
        <f>SUM(J38:J41)</f>
        <v>57100</v>
      </c>
      <c r="K36" s="18">
        <f>SUM(K38:K41)</f>
        <v>59366</v>
      </c>
      <c r="L36" s="104" t="s">
        <v>81</v>
      </c>
      <c r="M36" s="33"/>
    </row>
    <row r="37" spans="1:13" ht="17.25" customHeight="1">
      <c r="A37" s="98"/>
      <c r="B37" s="106"/>
      <c r="C37" s="88"/>
      <c r="D37" s="88"/>
      <c r="E37" s="17" t="s">
        <v>5</v>
      </c>
      <c r="F37" s="18"/>
      <c r="G37" s="18"/>
      <c r="H37" s="21"/>
      <c r="I37" s="21"/>
      <c r="J37" s="18"/>
      <c r="K37" s="18"/>
      <c r="L37" s="105"/>
      <c r="M37" s="33"/>
    </row>
    <row r="38" spans="1:13" ht="25.5">
      <c r="A38" s="98"/>
      <c r="B38" s="106"/>
      <c r="C38" s="88"/>
      <c r="D38" s="88"/>
      <c r="E38" s="17" t="s">
        <v>8</v>
      </c>
      <c r="F38" s="18">
        <f>SUM(G38:K38)</f>
        <v>0</v>
      </c>
      <c r="G38" s="18">
        <v>0</v>
      </c>
      <c r="H38" s="21">
        <v>0</v>
      </c>
      <c r="I38" s="21">
        <v>0</v>
      </c>
      <c r="J38" s="18">
        <v>0</v>
      </c>
      <c r="K38" s="18">
        <v>0</v>
      </c>
      <c r="L38" s="105"/>
      <c r="M38" s="33"/>
    </row>
    <row r="39" spans="1:13" ht="25.5">
      <c r="A39" s="98"/>
      <c r="B39" s="106"/>
      <c r="C39" s="88"/>
      <c r="D39" s="88"/>
      <c r="E39" s="17" t="s">
        <v>9</v>
      </c>
      <c r="F39" s="18">
        <f>SUM(G39:K39)</f>
        <v>0</v>
      </c>
      <c r="G39" s="18">
        <v>0</v>
      </c>
      <c r="H39" s="21">
        <v>0</v>
      </c>
      <c r="I39" s="21">
        <v>0</v>
      </c>
      <c r="J39" s="18">
        <v>0</v>
      </c>
      <c r="K39" s="18">
        <v>0</v>
      </c>
      <c r="L39" s="105"/>
      <c r="M39" s="33"/>
    </row>
    <row r="40" spans="1:13" ht="29.25" customHeight="1">
      <c r="A40" s="98"/>
      <c r="B40" s="106"/>
      <c r="C40" s="88"/>
      <c r="D40" s="88"/>
      <c r="E40" s="17" t="s">
        <v>10</v>
      </c>
      <c r="F40" s="18">
        <f>G40+H40+I40+J40+K40</f>
        <v>117966</v>
      </c>
      <c r="G40" s="18">
        <v>5000</v>
      </c>
      <c r="H40" s="21">
        <v>5000</v>
      </c>
      <c r="I40" s="21">
        <v>5000</v>
      </c>
      <c r="J40" s="18">
        <v>50600</v>
      </c>
      <c r="K40" s="18">
        <v>52366</v>
      </c>
      <c r="L40" s="105"/>
      <c r="M40" s="33"/>
    </row>
    <row r="41" spans="1:13" ht="32.25" customHeight="1">
      <c r="A41" s="98"/>
      <c r="B41" s="106"/>
      <c r="C41" s="88"/>
      <c r="D41" s="88"/>
      <c r="E41" s="17" t="s">
        <v>6</v>
      </c>
      <c r="F41" s="18">
        <f>SUM(G41:K41)</f>
        <v>30000</v>
      </c>
      <c r="G41" s="18">
        <v>5000</v>
      </c>
      <c r="H41" s="21">
        <v>5500</v>
      </c>
      <c r="I41" s="21">
        <v>6000</v>
      </c>
      <c r="J41" s="18">
        <v>6500</v>
      </c>
      <c r="K41" s="18">
        <v>7000</v>
      </c>
      <c r="L41" s="105"/>
      <c r="M41" s="33"/>
    </row>
    <row r="42" spans="1:13" s="22" customFormat="1" ht="24.75" customHeight="1">
      <c r="A42" s="98" t="s">
        <v>54</v>
      </c>
      <c r="B42" s="88" t="s">
        <v>16</v>
      </c>
      <c r="C42" s="88" t="s">
        <v>88</v>
      </c>
      <c r="D42" s="88" t="s">
        <v>44</v>
      </c>
      <c r="E42" s="17" t="s">
        <v>4</v>
      </c>
      <c r="F42" s="18">
        <f>G42+H42+I42+J42+K42</f>
        <v>50700</v>
      </c>
      <c r="G42" s="18">
        <f>G44+G45+G46+G47</f>
        <v>0</v>
      </c>
      <c r="H42" s="21">
        <f>SUM(H44:H47)</f>
        <v>0</v>
      </c>
      <c r="I42" s="21">
        <f>SUM(I44:I47)</f>
        <v>0</v>
      </c>
      <c r="J42" s="18">
        <f>SUM(J44:J47)</f>
        <v>24700</v>
      </c>
      <c r="K42" s="18">
        <f>SUM(K44:K47)</f>
        <v>26000</v>
      </c>
      <c r="L42" s="115" t="s">
        <v>82</v>
      </c>
      <c r="M42" s="32"/>
    </row>
    <row r="43" spans="1:13" ht="17.25" customHeight="1">
      <c r="A43" s="98"/>
      <c r="B43" s="106"/>
      <c r="C43" s="88"/>
      <c r="D43" s="88"/>
      <c r="E43" s="17" t="s">
        <v>5</v>
      </c>
      <c r="F43" s="18"/>
      <c r="G43" s="18"/>
      <c r="H43" s="21"/>
      <c r="I43" s="21"/>
      <c r="J43" s="18"/>
      <c r="K43" s="18"/>
      <c r="L43" s="115"/>
      <c r="M43" s="33"/>
    </row>
    <row r="44" spans="1:13" ht="25.5">
      <c r="A44" s="98"/>
      <c r="B44" s="106"/>
      <c r="C44" s="88"/>
      <c r="D44" s="88"/>
      <c r="E44" s="17" t="s">
        <v>8</v>
      </c>
      <c r="F44" s="18">
        <f>G44+H44+I44+J44+K44</f>
        <v>0</v>
      </c>
      <c r="G44" s="18">
        <v>0</v>
      </c>
      <c r="H44" s="21">
        <v>0</v>
      </c>
      <c r="I44" s="21">
        <v>0</v>
      </c>
      <c r="J44" s="18">
        <v>0</v>
      </c>
      <c r="K44" s="18">
        <v>0</v>
      </c>
      <c r="L44" s="115"/>
      <c r="M44" s="33"/>
    </row>
    <row r="45" spans="1:13" ht="33.75" customHeight="1">
      <c r="A45" s="98"/>
      <c r="B45" s="106"/>
      <c r="C45" s="88"/>
      <c r="D45" s="88"/>
      <c r="E45" s="17" t="s">
        <v>9</v>
      </c>
      <c r="F45" s="18">
        <v>0</v>
      </c>
      <c r="G45" s="18">
        <v>0</v>
      </c>
      <c r="H45" s="21">
        <f>G45*1.055</f>
        <v>0</v>
      </c>
      <c r="I45" s="21">
        <v>0</v>
      </c>
      <c r="J45" s="18">
        <v>0</v>
      </c>
      <c r="K45" s="18">
        <f>H45*1.055</f>
        <v>0</v>
      </c>
      <c r="L45" s="115"/>
      <c r="M45" s="33"/>
    </row>
    <row r="46" spans="1:13" ht="32.25" customHeight="1">
      <c r="A46" s="98"/>
      <c r="B46" s="106"/>
      <c r="C46" s="88"/>
      <c r="D46" s="88"/>
      <c r="E46" s="17" t="s">
        <v>10</v>
      </c>
      <c r="F46" s="18">
        <f>G46+H46+I46+J46+K46</f>
        <v>50700</v>
      </c>
      <c r="G46" s="18">
        <v>0</v>
      </c>
      <c r="H46" s="21">
        <v>0</v>
      </c>
      <c r="I46" s="21">
        <v>0</v>
      </c>
      <c r="J46" s="18">
        <v>24700</v>
      </c>
      <c r="K46" s="18">
        <v>26000</v>
      </c>
      <c r="L46" s="115"/>
      <c r="M46" s="33"/>
    </row>
    <row r="47" spans="1:13" ht="49.5" customHeight="1">
      <c r="A47" s="98"/>
      <c r="B47" s="106"/>
      <c r="C47" s="88"/>
      <c r="D47" s="88"/>
      <c r="E47" s="17" t="s">
        <v>6</v>
      </c>
      <c r="F47" s="18">
        <f>G47+H47+I47+J47+K47</f>
        <v>0</v>
      </c>
      <c r="G47" s="18">
        <v>0</v>
      </c>
      <c r="H47" s="21">
        <v>0</v>
      </c>
      <c r="I47" s="21">
        <v>0</v>
      </c>
      <c r="J47" s="18">
        <v>0</v>
      </c>
      <c r="K47" s="18">
        <v>0</v>
      </c>
      <c r="L47" s="115"/>
      <c r="M47" s="33"/>
    </row>
    <row r="48" spans="1:13" s="25" customFormat="1" ht="29.25" customHeight="1">
      <c r="A48" s="125" t="s">
        <v>74</v>
      </c>
      <c r="B48" s="126" t="s">
        <v>17</v>
      </c>
      <c r="C48" s="88" t="s">
        <v>88</v>
      </c>
      <c r="D48" s="88" t="s">
        <v>44</v>
      </c>
      <c r="E48" s="24" t="s">
        <v>4</v>
      </c>
      <c r="F48" s="23">
        <f>SUM(G48:K48)</f>
        <v>218000</v>
      </c>
      <c r="G48" s="23">
        <f>SUM(G50:G53)</f>
        <v>10000</v>
      </c>
      <c r="H48" s="21">
        <f>SUM(H50:H53)</f>
        <v>10000</v>
      </c>
      <c r="I48" s="21">
        <f>SUM(I50:I53)</f>
        <v>10000</v>
      </c>
      <c r="J48" s="23">
        <f>SUM(J50:J53)</f>
        <v>93000</v>
      </c>
      <c r="K48" s="23">
        <f>SUM(K50:K53)</f>
        <v>95000</v>
      </c>
      <c r="L48" s="92" t="s">
        <v>83</v>
      </c>
      <c r="M48" s="34"/>
    </row>
    <row r="49" spans="1:13" s="25" customFormat="1" ht="17.25" customHeight="1">
      <c r="A49" s="125"/>
      <c r="B49" s="126"/>
      <c r="C49" s="88"/>
      <c r="D49" s="88"/>
      <c r="E49" s="24" t="s">
        <v>5</v>
      </c>
      <c r="F49" s="23"/>
      <c r="G49" s="23"/>
      <c r="H49" s="21"/>
      <c r="I49" s="21"/>
      <c r="J49" s="23"/>
      <c r="K49" s="23"/>
      <c r="L49" s="93"/>
      <c r="M49" s="34"/>
    </row>
    <row r="50" spans="1:13" s="25" customFormat="1" ht="25.5" customHeight="1">
      <c r="A50" s="125"/>
      <c r="B50" s="126"/>
      <c r="C50" s="88"/>
      <c r="D50" s="88"/>
      <c r="E50" s="24" t="s">
        <v>8</v>
      </c>
      <c r="F50" s="23">
        <f>SUM(G50:K50)</f>
        <v>0</v>
      </c>
      <c r="G50" s="23">
        <v>0</v>
      </c>
      <c r="H50" s="21">
        <v>0</v>
      </c>
      <c r="I50" s="21">
        <v>0</v>
      </c>
      <c r="J50" s="23">
        <v>0</v>
      </c>
      <c r="K50" s="23">
        <v>0</v>
      </c>
      <c r="L50" s="93"/>
      <c r="M50" s="34"/>
    </row>
    <row r="51" spans="1:13" s="25" customFormat="1" ht="25.5" customHeight="1">
      <c r="A51" s="125"/>
      <c r="B51" s="126"/>
      <c r="C51" s="88"/>
      <c r="D51" s="88"/>
      <c r="E51" s="24" t="s">
        <v>9</v>
      </c>
      <c r="F51" s="23">
        <f>SUM(G51:K51)</f>
        <v>0</v>
      </c>
      <c r="G51" s="23">
        <v>0</v>
      </c>
      <c r="H51" s="21">
        <v>0</v>
      </c>
      <c r="I51" s="21">
        <v>0</v>
      </c>
      <c r="J51" s="23">
        <v>0</v>
      </c>
      <c r="K51" s="23">
        <f>H51*1.055</f>
        <v>0</v>
      </c>
      <c r="L51" s="93"/>
      <c r="M51" s="34"/>
    </row>
    <row r="52" spans="1:13" s="25" customFormat="1" ht="30.75" customHeight="1">
      <c r="A52" s="125"/>
      <c r="B52" s="126"/>
      <c r="C52" s="88"/>
      <c r="D52" s="88"/>
      <c r="E52" s="24" t="s">
        <v>10</v>
      </c>
      <c r="F52" s="23">
        <f>G52+H52+I52+J52+K52</f>
        <v>218000</v>
      </c>
      <c r="G52" s="23">
        <v>10000</v>
      </c>
      <c r="H52" s="21">
        <v>10000</v>
      </c>
      <c r="I52" s="21">
        <v>10000</v>
      </c>
      <c r="J52" s="23">
        <v>93000</v>
      </c>
      <c r="K52" s="23">
        <v>95000</v>
      </c>
      <c r="L52" s="93"/>
      <c r="M52" s="34"/>
    </row>
    <row r="53" spans="1:13" s="25" customFormat="1" ht="28.5" customHeight="1">
      <c r="A53" s="125"/>
      <c r="B53" s="126"/>
      <c r="C53" s="88"/>
      <c r="D53" s="88"/>
      <c r="E53" s="24" t="s">
        <v>6</v>
      </c>
      <c r="F53" s="23">
        <f>SUM(G53:K53)</f>
        <v>0</v>
      </c>
      <c r="G53" s="23">
        <v>0</v>
      </c>
      <c r="H53" s="21">
        <v>0</v>
      </c>
      <c r="I53" s="21">
        <v>0</v>
      </c>
      <c r="J53" s="23">
        <v>0</v>
      </c>
      <c r="K53" s="23">
        <v>0</v>
      </c>
      <c r="L53" s="94"/>
      <c r="M53" s="34"/>
    </row>
    <row r="54" spans="1:13" s="25" customFormat="1" ht="30" customHeight="1">
      <c r="A54" s="85" t="s">
        <v>64</v>
      </c>
      <c r="B54" s="82" t="s">
        <v>15</v>
      </c>
      <c r="C54" s="88" t="s">
        <v>88</v>
      </c>
      <c r="D54" s="89" t="s">
        <v>44</v>
      </c>
      <c r="E54" s="24" t="s">
        <v>4</v>
      </c>
      <c r="F54" s="23">
        <f aca="true" t="shared" si="0" ref="F54:K54">F56+F57+F58+F59</f>
        <v>205000</v>
      </c>
      <c r="G54" s="23">
        <f>G56+G57+G58+G59</f>
        <v>30000</v>
      </c>
      <c r="H54" s="21">
        <f t="shared" si="0"/>
        <v>30000</v>
      </c>
      <c r="I54" s="21">
        <f t="shared" si="0"/>
        <v>30000</v>
      </c>
      <c r="J54" s="23">
        <f t="shared" si="0"/>
        <v>55000</v>
      </c>
      <c r="K54" s="23">
        <f t="shared" si="0"/>
        <v>60000</v>
      </c>
      <c r="L54" s="92" t="s">
        <v>85</v>
      </c>
      <c r="M54" s="34"/>
    </row>
    <row r="55" spans="1:13" s="25" customFormat="1" ht="18" customHeight="1">
      <c r="A55" s="86"/>
      <c r="B55" s="83"/>
      <c r="C55" s="88"/>
      <c r="D55" s="90"/>
      <c r="E55" s="24" t="s">
        <v>5</v>
      </c>
      <c r="F55" s="23"/>
      <c r="G55" s="23"/>
      <c r="H55" s="21"/>
      <c r="I55" s="21"/>
      <c r="J55" s="23"/>
      <c r="K55" s="23"/>
      <c r="L55" s="93"/>
      <c r="M55" s="34"/>
    </row>
    <row r="56" spans="1:13" s="25" customFormat="1" ht="29.25" customHeight="1">
      <c r="A56" s="86"/>
      <c r="B56" s="83"/>
      <c r="C56" s="88"/>
      <c r="D56" s="90"/>
      <c r="E56" s="24" t="s">
        <v>8</v>
      </c>
      <c r="F56" s="18">
        <f>G56+H56+I56+J56+K56</f>
        <v>0</v>
      </c>
      <c r="G56" s="18">
        <v>0</v>
      </c>
      <c r="H56" s="21">
        <v>0</v>
      </c>
      <c r="I56" s="21">
        <v>0</v>
      </c>
      <c r="J56" s="18">
        <v>0</v>
      </c>
      <c r="K56" s="18">
        <v>0</v>
      </c>
      <c r="L56" s="93"/>
      <c r="M56" s="34"/>
    </row>
    <row r="57" spans="1:13" s="25" customFormat="1" ht="30" customHeight="1">
      <c r="A57" s="86"/>
      <c r="B57" s="83"/>
      <c r="C57" s="88"/>
      <c r="D57" s="90"/>
      <c r="E57" s="24" t="s">
        <v>9</v>
      </c>
      <c r="F57" s="18">
        <v>0</v>
      </c>
      <c r="G57" s="18">
        <v>0</v>
      </c>
      <c r="H57" s="21">
        <f>G57*1.055</f>
        <v>0</v>
      </c>
      <c r="I57" s="21">
        <v>0</v>
      </c>
      <c r="J57" s="18">
        <v>0</v>
      </c>
      <c r="K57" s="18">
        <f>H57*1.055</f>
        <v>0</v>
      </c>
      <c r="L57" s="93"/>
      <c r="M57" s="34"/>
    </row>
    <row r="58" spans="1:13" s="25" customFormat="1" ht="29.25" customHeight="1">
      <c r="A58" s="86"/>
      <c r="B58" s="83"/>
      <c r="C58" s="88"/>
      <c r="D58" s="90"/>
      <c r="E58" s="24" t="s">
        <v>10</v>
      </c>
      <c r="F58" s="18">
        <f>G58+H58+I58+J58+K58</f>
        <v>205000</v>
      </c>
      <c r="G58" s="18">
        <v>30000</v>
      </c>
      <c r="H58" s="21">
        <v>30000</v>
      </c>
      <c r="I58" s="21">
        <v>30000</v>
      </c>
      <c r="J58" s="18">
        <v>55000</v>
      </c>
      <c r="K58" s="18">
        <v>60000</v>
      </c>
      <c r="L58" s="93"/>
      <c r="M58" s="34"/>
    </row>
    <row r="59" spans="1:13" s="25" customFormat="1" ht="32.25" customHeight="1">
      <c r="A59" s="87"/>
      <c r="B59" s="84"/>
      <c r="C59" s="88"/>
      <c r="D59" s="91"/>
      <c r="E59" s="24" t="s">
        <v>6</v>
      </c>
      <c r="F59" s="18">
        <f>G59+H59+I59+J59+K59</f>
        <v>0</v>
      </c>
      <c r="G59" s="18">
        <v>0</v>
      </c>
      <c r="H59" s="21">
        <v>0</v>
      </c>
      <c r="I59" s="21">
        <v>0</v>
      </c>
      <c r="J59" s="18">
        <v>0</v>
      </c>
      <c r="K59" s="18">
        <v>0</v>
      </c>
      <c r="L59" s="94"/>
      <c r="M59" s="34"/>
    </row>
    <row r="60" spans="1:13" s="25" customFormat="1" ht="28.5" customHeight="1">
      <c r="A60" s="85" t="s">
        <v>65</v>
      </c>
      <c r="B60" s="82" t="s">
        <v>15</v>
      </c>
      <c r="C60" s="88" t="s">
        <v>88</v>
      </c>
      <c r="D60" s="89" t="s">
        <v>44</v>
      </c>
      <c r="E60" s="24" t="s">
        <v>4</v>
      </c>
      <c r="F60" s="23">
        <f aca="true" t="shared" si="1" ref="F60:K60">F62+F63+F64+F65</f>
        <v>7000</v>
      </c>
      <c r="G60" s="23">
        <f t="shared" si="1"/>
        <v>0</v>
      </c>
      <c r="H60" s="21">
        <f t="shared" si="1"/>
        <v>0</v>
      </c>
      <c r="I60" s="21">
        <f t="shared" si="1"/>
        <v>0</v>
      </c>
      <c r="J60" s="23">
        <f t="shared" si="1"/>
        <v>3500</v>
      </c>
      <c r="K60" s="23">
        <f t="shared" si="1"/>
        <v>3500</v>
      </c>
      <c r="L60" s="92" t="s">
        <v>69</v>
      </c>
      <c r="M60" s="34"/>
    </row>
    <row r="61" spans="1:13" s="25" customFormat="1" ht="16.5" customHeight="1">
      <c r="A61" s="86"/>
      <c r="B61" s="83"/>
      <c r="C61" s="88"/>
      <c r="D61" s="90"/>
      <c r="E61" s="24" t="s">
        <v>5</v>
      </c>
      <c r="F61" s="23"/>
      <c r="G61" s="23"/>
      <c r="H61" s="21"/>
      <c r="I61" s="21"/>
      <c r="J61" s="23"/>
      <c r="K61" s="23"/>
      <c r="L61" s="93"/>
      <c r="M61" s="34"/>
    </row>
    <row r="62" spans="1:13" s="25" customFormat="1" ht="28.5" customHeight="1">
      <c r="A62" s="86"/>
      <c r="B62" s="83"/>
      <c r="C62" s="88"/>
      <c r="D62" s="90"/>
      <c r="E62" s="24" t="s">
        <v>8</v>
      </c>
      <c r="F62" s="18">
        <f>G62+H62+I62+J62+K62</f>
        <v>0</v>
      </c>
      <c r="G62" s="18">
        <v>0</v>
      </c>
      <c r="H62" s="21">
        <v>0</v>
      </c>
      <c r="I62" s="21">
        <v>0</v>
      </c>
      <c r="J62" s="18">
        <v>0</v>
      </c>
      <c r="K62" s="18">
        <v>0</v>
      </c>
      <c r="L62" s="93"/>
      <c r="M62" s="34"/>
    </row>
    <row r="63" spans="1:13" s="25" customFormat="1" ht="25.5" customHeight="1">
      <c r="A63" s="86"/>
      <c r="B63" s="83"/>
      <c r="C63" s="88"/>
      <c r="D63" s="90"/>
      <c r="E63" s="24" t="s">
        <v>9</v>
      </c>
      <c r="F63" s="18">
        <v>0</v>
      </c>
      <c r="G63" s="18">
        <v>0</v>
      </c>
      <c r="H63" s="21">
        <f>G63*1.055</f>
        <v>0</v>
      </c>
      <c r="I63" s="21">
        <v>0</v>
      </c>
      <c r="J63" s="18">
        <v>0</v>
      </c>
      <c r="K63" s="18">
        <f>H63*1.055</f>
        <v>0</v>
      </c>
      <c r="L63" s="93"/>
      <c r="M63" s="34"/>
    </row>
    <row r="64" spans="1:13" s="25" customFormat="1" ht="28.5" customHeight="1">
      <c r="A64" s="86"/>
      <c r="B64" s="83"/>
      <c r="C64" s="88"/>
      <c r="D64" s="90"/>
      <c r="E64" s="24" t="s">
        <v>10</v>
      </c>
      <c r="F64" s="18">
        <f>G64+H64+I64+J64+K64</f>
        <v>7000</v>
      </c>
      <c r="G64" s="18">
        <v>0</v>
      </c>
      <c r="H64" s="21">
        <v>0</v>
      </c>
      <c r="I64" s="21">
        <v>0</v>
      </c>
      <c r="J64" s="18">
        <v>3500</v>
      </c>
      <c r="K64" s="18">
        <v>3500</v>
      </c>
      <c r="L64" s="93"/>
      <c r="M64" s="34"/>
    </row>
    <row r="65" spans="1:13" s="25" customFormat="1" ht="29.25" customHeight="1">
      <c r="A65" s="87"/>
      <c r="B65" s="84"/>
      <c r="C65" s="88"/>
      <c r="D65" s="91"/>
      <c r="E65" s="24" t="s">
        <v>6</v>
      </c>
      <c r="F65" s="18">
        <f>G65+H65+I65+J65+K65</f>
        <v>0</v>
      </c>
      <c r="G65" s="18">
        <v>0</v>
      </c>
      <c r="H65" s="21">
        <v>0</v>
      </c>
      <c r="I65" s="21">
        <v>0</v>
      </c>
      <c r="J65" s="18">
        <v>0</v>
      </c>
      <c r="K65" s="18">
        <v>0</v>
      </c>
      <c r="L65" s="94"/>
      <c r="M65" s="34"/>
    </row>
    <row r="66" spans="1:13" s="25" customFormat="1" ht="29.25" customHeight="1">
      <c r="A66" s="85" t="s">
        <v>84</v>
      </c>
      <c r="B66" s="82" t="s">
        <v>15</v>
      </c>
      <c r="C66" s="88" t="s">
        <v>88</v>
      </c>
      <c r="D66" s="89" t="s">
        <v>44</v>
      </c>
      <c r="E66" s="24" t="s">
        <v>4</v>
      </c>
      <c r="F66" s="18">
        <f aca="true" t="shared" si="2" ref="F66:K66">F68+F69+F70+F71</f>
        <v>50000</v>
      </c>
      <c r="G66" s="18">
        <f t="shared" si="2"/>
        <v>50000</v>
      </c>
      <c r="H66" s="21">
        <f t="shared" si="2"/>
        <v>0</v>
      </c>
      <c r="I66" s="21">
        <f t="shared" si="2"/>
        <v>0</v>
      </c>
      <c r="J66" s="18">
        <f t="shared" si="2"/>
        <v>0</v>
      </c>
      <c r="K66" s="18">
        <f t="shared" si="2"/>
        <v>0</v>
      </c>
      <c r="L66" s="92" t="s">
        <v>86</v>
      </c>
      <c r="M66" s="34"/>
    </row>
    <row r="67" spans="1:13" s="25" customFormat="1" ht="18" customHeight="1">
      <c r="A67" s="86"/>
      <c r="B67" s="83"/>
      <c r="C67" s="88"/>
      <c r="D67" s="90"/>
      <c r="E67" s="24" t="s">
        <v>5</v>
      </c>
      <c r="F67" s="18"/>
      <c r="G67" s="18"/>
      <c r="H67" s="21"/>
      <c r="I67" s="21"/>
      <c r="J67" s="18"/>
      <c r="K67" s="18"/>
      <c r="L67" s="93"/>
      <c r="M67" s="34"/>
    </row>
    <row r="68" spans="1:13" s="25" customFormat="1" ht="29.25" customHeight="1">
      <c r="A68" s="86"/>
      <c r="B68" s="83"/>
      <c r="C68" s="88"/>
      <c r="D68" s="90"/>
      <c r="E68" s="24" t="s">
        <v>8</v>
      </c>
      <c r="F68" s="18">
        <v>0</v>
      </c>
      <c r="G68" s="18">
        <v>0</v>
      </c>
      <c r="H68" s="21">
        <v>0</v>
      </c>
      <c r="I68" s="21">
        <v>0</v>
      </c>
      <c r="J68" s="18">
        <v>0</v>
      </c>
      <c r="K68" s="18">
        <v>0</v>
      </c>
      <c r="L68" s="93"/>
      <c r="M68" s="34"/>
    </row>
    <row r="69" spans="1:13" s="25" customFormat="1" ht="29.25" customHeight="1">
      <c r="A69" s="86"/>
      <c r="B69" s="83"/>
      <c r="C69" s="88"/>
      <c r="D69" s="90"/>
      <c r="E69" s="24" t="s">
        <v>9</v>
      </c>
      <c r="F69" s="18">
        <v>0</v>
      </c>
      <c r="G69" s="18">
        <v>0</v>
      </c>
      <c r="H69" s="21">
        <v>0</v>
      </c>
      <c r="I69" s="21">
        <v>0</v>
      </c>
      <c r="J69" s="18">
        <v>0</v>
      </c>
      <c r="K69" s="18">
        <v>0</v>
      </c>
      <c r="L69" s="93"/>
      <c r="M69" s="34"/>
    </row>
    <row r="70" spans="1:13" s="25" customFormat="1" ht="29.25" customHeight="1">
      <c r="A70" s="86"/>
      <c r="B70" s="83"/>
      <c r="C70" s="88"/>
      <c r="D70" s="90"/>
      <c r="E70" s="24" t="s">
        <v>10</v>
      </c>
      <c r="F70" s="18">
        <f>G70+H70+I70+J70+K70</f>
        <v>50000</v>
      </c>
      <c r="G70" s="18">
        <v>50000</v>
      </c>
      <c r="H70" s="21">
        <v>0</v>
      </c>
      <c r="I70" s="21">
        <v>0</v>
      </c>
      <c r="J70" s="18">
        <v>0</v>
      </c>
      <c r="K70" s="18">
        <v>0</v>
      </c>
      <c r="L70" s="93"/>
      <c r="M70" s="34"/>
    </row>
    <row r="71" spans="1:13" s="25" customFormat="1" ht="29.25" customHeight="1">
      <c r="A71" s="87"/>
      <c r="B71" s="84"/>
      <c r="C71" s="88"/>
      <c r="D71" s="91"/>
      <c r="E71" s="24" t="s">
        <v>6</v>
      </c>
      <c r="F71" s="18">
        <v>0</v>
      </c>
      <c r="G71" s="18">
        <v>0</v>
      </c>
      <c r="H71" s="21">
        <v>0</v>
      </c>
      <c r="I71" s="21">
        <v>0</v>
      </c>
      <c r="J71" s="18">
        <v>0</v>
      </c>
      <c r="K71" s="18">
        <v>0</v>
      </c>
      <c r="L71" s="94"/>
      <c r="M71" s="34"/>
    </row>
    <row r="72" spans="1:13" ht="26.25" customHeight="1">
      <c r="A72" s="122" t="s">
        <v>7</v>
      </c>
      <c r="B72" s="113"/>
      <c r="C72" s="113"/>
      <c r="D72" s="113"/>
      <c r="E72" s="26" t="s">
        <v>4</v>
      </c>
      <c r="F72" s="27">
        <f>F74+F75+F76+F77</f>
        <v>8230366</v>
      </c>
      <c r="G72" s="27">
        <f>G74+G75+G76+G77</f>
        <v>7610000</v>
      </c>
      <c r="H72" s="45">
        <f>H74+H75+H76+H77</f>
        <v>55500</v>
      </c>
      <c r="I72" s="45">
        <f>I74+I75+I76+I77</f>
        <v>56000</v>
      </c>
      <c r="J72" s="27">
        <f>J74+J75+J76+J77</f>
        <v>248500</v>
      </c>
      <c r="K72" s="27">
        <f>K74+K75+K76+K77</f>
        <v>260366</v>
      </c>
      <c r="L72" s="110"/>
      <c r="M72" s="33"/>
    </row>
    <row r="73" spans="1:13" s="28" customFormat="1" ht="15.75">
      <c r="A73" s="123"/>
      <c r="B73" s="113"/>
      <c r="C73" s="113"/>
      <c r="D73" s="113"/>
      <c r="E73" s="26" t="s">
        <v>5</v>
      </c>
      <c r="F73" s="27"/>
      <c r="G73" s="27"/>
      <c r="H73" s="45"/>
      <c r="I73" s="45"/>
      <c r="J73" s="27"/>
      <c r="K73" s="27"/>
      <c r="L73" s="111"/>
      <c r="M73" s="35"/>
    </row>
    <row r="74" spans="1:13" s="28" customFormat="1" ht="25.5" customHeight="1">
      <c r="A74" s="123"/>
      <c r="B74" s="113"/>
      <c r="C74" s="113"/>
      <c r="D74" s="113"/>
      <c r="E74" s="26" t="s">
        <v>8</v>
      </c>
      <c r="F74" s="27">
        <v>0</v>
      </c>
      <c r="G74" s="27">
        <v>0</v>
      </c>
      <c r="H74" s="45">
        <v>0</v>
      </c>
      <c r="I74" s="45">
        <v>0</v>
      </c>
      <c r="J74" s="27">
        <v>0</v>
      </c>
      <c r="K74" s="27">
        <v>0</v>
      </c>
      <c r="L74" s="111"/>
      <c r="M74" s="35"/>
    </row>
    <row r="75" spans="1:13" s="28" customFormat="1" ht="25.5">
      <c r="A75" s="123"/>
      <c r="B75" s="113"/>
      <c r="C75" s="113"/>
      <c r="D75" s="113"/>
      <c r="E75" s="26" t="s">
        <v>9</v>
      </c>
      <c r="F75" s="27">
        <v>0</v>
      </c>
      <c r="G75" s="27">
        <v>0</v>
      </c>
      <c r="H75" s="45">
        <v>0</v>
      </c>
      <c r="I75" s="45">
        <v>0</v>
      </c>
      <c r="J75" s="27">
        <v>0</v>
      </c>
      <c r="K75" s="27">
        <v>0</v>
      </c>
      <c r="L75" s="111"/>
      <c r="M75" s="35"/>
    </row>
    <row r="76" spans="1:13" s="28" customFormat="1" ht="25.5">
      <c r="A76" s="123"/>
      <c r="B76" s="113"/>
      <c r="C76" s="113"/>
      <c r="D76" s="113"/>
      <c r="E76" s="26" t="s">
        <v>10</v>
      </c>
      <c r="F76" s="27">
        <f>F14+F20+F26+F33+F40+F46+F52+F58+F64+F70</f>
        <v>8200366</v>
      </c>
      <c r="G76" s="27">
        <f>G14+G20+G26+G33+G40+G46+G52+G58+G64+G70</f>
        <v>7605000</v>
      </c>
      <c r="H76" s="45">
        <f aca="true" t="shared" si="3" ref="H76:J77">H14+H20+H26+H33+H40+H46+H52+H58+H64</f>
        <v>50000</v>
      </c>
      <c r="I76" s="45">
        <f t="shared" si="3"/>
        <v>50000</v>
      </c>
      <c r="J76" s="27">
        <f t="shared" si="3"/>
        <v>242000</v>
      </c>
      <c r="K76" s="27">
        <f>K14+K20+K26+K33+K40+K52+K58+K64+K46</f>
        <v>253366</v>
      </c>
      <c r="L76" s="111"/>
      <c r="M76" s="35"/>
    </row>
    <row r="77" spans="1:13" s="28" customFormat="1" ht="26.25" thickBot="1">
      <c r="A77" s="124"/>
      <c r="B77" s="114"/>
      <c r="C77" s="114"/>
      <c r="D77" s="114"/>
      <c r="E77" s="31" t="s">
        <v>6</v>
      </c>
      <c r="F77" s="27">
        <f>F15+F21+F27+F34++F41+F47+F53+F59+F65</f>
        <v>30000</v>
      </c>
      <c r="G77" s="27">
        <f>G15+G21+G27+G34+G41+G47+G53+G59+G65</f>
        <v>5000</v>
      </c>
      <c r="H77" s="45">
        <f t="shared" si="3"/>
        <v>5500</v>
      </c>
      <c r="I77" s="45">
        <f t="shared" si="3"/>
        <v>6000</v>
      </c>
      <c r="J77" s="27">
        <f t="shared" si="3"/>
        <v>6500</v>
      </c>
      <c r="K77" s="27">
        <f>K15+K21+K27+K34+K41+K47+K53+K59+K65</f>
        <v>7000</v>
      </c>
      <c r="L77" s="112"/>
      <c r="M77" s="35"/>
    </row>
    <row r="88" ht="13.5" thickBot="1"/>
    <row r="89" ht="16.5" thickBot="1">
      <c r="A89" s="62"/>
    </row>
    <row r="90" ht="16.5" thickBot="1">
      <c r="A90" s="63"/>
    </row>
    <row r="91" ht="16.5" thickBot="1">
      <c r="A91" s="63"/>
    </row>
    <row r="92" ht="16.5" thickBot="1">
      <c r="A92" s="63"/>
    </row>
    <row r="93" ht="16.5" thickBot="1">
      <c r="A93" s="63"/>
    </row>
    <row r="94" ht="16.5" thickBot="1">
      <c r="A94" s="63"/>
    </row>
    <row r="95" ht="12.75">
      <c r="A95" s="64"/>
    </row>
  </sheetData>
  <sheetProtection/>
  <mergeCells count="67">
    <mergeCell ref="D5:D6"/>
    <mergeCell ref="D36:D41"/>
    <mergeCell ref="L10:L15"/>
    <mergeCell ref="C1:L1"/>
    <mergeCell ref="A3:L3"/>
    <mergeCell ref="E5:E6"/>
    <mergeCell ref="L5:L6"/>
    <mergeCell ref="A5:A6"/>
    <mergeCell ref="F5:K5"/>
    <mergeCell ref="B5:B6"/>
    <mergeCell ref="A8:L9"/>
    <mergeCell ref="A72:A77"/>
    <mergeCell ref="B72:B77"/>
    <mergeCell ref="B42:B47"/>
    <mergeCell ref="A48:A53"/>
    <mergeCell ref="A42:A47"/>
    <mergeCell ref="B48:B53"/>
    <mergeCell ref="C72:C77"/>
    <mergeCell ref="C10:C15"/>
    <mergeCell ref="D10:D15"/>
    <mergeCell ref="B10:B15"/>
    <mergeCell ref="A35:L35"/>
    <mergeCell ref="L72:L77"/>
    <mergeCell ref="D72:D77"/>
    <mergeCell ref="L60:L65"/>
    <mergeCell ref="A22:A27"/>
    <mergeCell ref="L48:L53"/>
    <mergeCell ref="L42:L47"/>
    <mergeCell ref="C48:C53"/>
    <mergeCell ref="D48:D53"/>
    <mergeCell ref="C36:C41"/>
    <mergeCell ref="L29:L34"/>
    <mergeCell ref="A29:A34"/>
    <mergeCell ref="A36:A41"/>
    <mergeCell ref="B36:B41"/>
    <mergeCell ref="C29:C34"/>
    <mergeCell ref="B29:B34"/>
    <mergeCell ref="C5:C6"/>
    <mergeCell ref="A60:A65"/>
    <mergeCell ref="B60:B65"/>
    <mergeCell ref="C60:C65"/>
    <mergeCell ref="D60:D65"/>
    <mergeCell ref="A28:K28"/>
    <mergeCell ref="A10:A15"/>
    <mergeCell ref="D29:D34"/>
    <mergeCell ref="D16:D21"/>
    <mergeCell ref="B54:B59"/>
    <mergeCell ref="L54:L59"/>
    <mergeCell ref="A16:A21"/>
    <mergeCell ref="B16:B21"/>
    <mergeCell ref="C16:C21"/>
    <mergeCell ref="B22:B27"/>
    <mergeCell ref="C22:C27"/>
    <mergeCell ref="D22:D27"/>
    <mergeCell ref="C42:C47"/>
    <mergeCell ref="D42:D47"/>
    <mergeCell ref="L36:L41"/>
    <mergeCell ref="B66:B71"/>
    <mergeCell ref="A66:A71"/>
    <mergeCell ref="C66:C71"/>
    <mergeCell ref="D66:D71"/>
    <mergeCell ref="L66:L71"/>
    <mergeCell ref="L16:L21"/>
    <mergeCell ref="L22:L27"/>
    <mergeCell ref="C54:C59"/>
    <mergeCell ref="D54:D59"/>
    <mergeCell ref="A54:A59"/>
  </mergeCells>
  <printOptions/>
  <pageMargins left="0.1968503937007874" right="0.2362204724409449" top="0.5905511811023623" bottom="0.2755905511811024" header="0.5118110236220472" footer="0.2755905511811024"/>
  <pageSetup horizontalDpi="600" verticalDpi="600" orientation="landscape" paperSize="9" scale="53" r:id="rId3"/>
  <rowBreaks count="2" manualBreakCount="2">
    <brk id="27" max="12" man="1"/>
    <brk id="5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2020-02-27T09:48:06Z</cp:lastPrinted>
  <dcterms:created xsi:type="dcterms:W3CDTF">2013-09-19T05:29:29Z</dcterms:created>
  <dcterms:modified xsi:type="dcterms:W3CDTF">2020-03-02T08:13:15Z</dcterms:modified>
  <cp:category/>
  <cp:version/>
  <cp:contentType/>
  <cp:contentStatus/>
</cp:coreProperties>
</file>