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СВ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<sst xmlns="http://schemas.openxmlformats.org/spreadsheetml/2006/main" count="221" uniqueCount="72">
  <si>
    <t xml:space="preserve"> Улучшение жилищных </t>
  </si>
  <si>
    <t>условий граждан,прожива-</t>
  </si>
  <si>
    <t>ющих в сельской местности</t>
  </si>
  <si>
    <t>в том числе :</t>
  </si>
  <si>
    <t xml:space="preserve">Итого </t>
  </si>
  <si>
    <t>ФБ</t>
  </si>
  <si>
    <t>ОБ</t>
  </si>
  <si>
    <t>МБ</t>
  </si>
  <si>
    <t>В/С</t>
  </si>
  <si>
    <t xml:space="preserve">Обеспечение  жильем в </t>
  </si>
  <si>
    <t>сельской местности молодых</t>
  </si>
  <si>
    <t>Обеспечение  ведомственным</t>
  </si>
  <si>
    <t>жильем в сельской местности</t>
  </si>
  <si>
    <t>специалистов сельскохозяй-</t>
  </si>
  <si>
    <t>ственных товаропроизводителей</t>
  </si>
  <si>
    <t>Всего по 1 разделу :</t>
  </si>
  <si>
    <t>1.1</t>
  </si>
  <si>
    <t>1.2</t>
  </si>
  <si>
    <t>1.3</t>
  </si>
  <si>
    <t>семей и молодых специалистов</t>
  </si>
  <si>
    <t>метров жилья ;</t>
  </si>
  <si>
    <t>обеспечение жильем в сель-</t>
  </si>
  <si>
    <t>улучшение  жилищных условий</t>
  </si>
  <si>
    <t>сельской местности</t>
  </si>
  <si>
    <t>метров ведомственного жилья;</t>
  </si>
  <si>
    <t>обеспечение ведомственным</t>
  </si>
  <si>
    <t>скохозяйственных товаропроиз-</t>
  </si>
  <si>
    <t>водителей</t>
  </si>
  <si>
    <t>ИТОГО по программе:</t>
  </si>
  <si>
    <t>Всего :</t>
  </si>
  <si>
    <t>1.Удовлетворение потребностей сельского населения, в том числе молодых семей и молодых специалистов, в благоустроенном жилье</t>
  </si>
  <si>
    <t>Соисполнитель</t>
  </si>
  <si>
    <t>Администрация  муни-</t>
  </si>
  <si>
    <t>ципального образова-</t>
  </si>
  <si>
    <t>ния "Устьянский муни-</t>
  </si>
  <si>
    <t xml:space="preserve">ципальный район в </t>
  </si>
  <si>
    <t>лице Управления АПК,</t>
  </si>
  <si>
    <t>торговли  и обществен-</t>
  </si>
  <si>
    <t xml:space="preserve">ного питания </t>
  </si>
  <si>
    <t>2018 г</t>
  </si>
  <si>
    <t>2019 г</t>
  </si>
  <si>
    <t>2020 г</t>
  </si>
  <si>
    <t>2018-2020 годы</t>
  </si>
  <si>
    <t>Объем финансирования, в т.ч. по годам</t>
  </si>
  <si>
    <t>Ввод (приобретение) 800 кв.</t>
  </si>
  <si>
    <t>Ввод  (приобретение) 1100 кв.</t>
  </si>
  <si>
    <t xml:space="preserve"> 11 семей, проживающих в</t>
  </si>
  <si>
    <t>Ввод (приобретение)  1200  кв.</t>
  </si>
  <si>
    <t>ской местности 12 молодых</t>
  </si>
  <si>
    <t>жильем 14 специалистов сель-</t>
  </si>
  <si>
    <t>Ожидаемые результаты  реализации мероприятий</t>
  </si>
  <si>
    <t>Наименование мероприятий программы</t>
  </si>
  <si>
    <t>Ответственный исполнитель</t>
  </si>
  <si>
    <t>Срок начала(окончания) работ</t>
  </si>
  <si>
    <t>Источники финансирования</t>
  </si>
  <si>
    <t>№ п/п</t>
  </si>
  <si>
    <t>Приложение  № 2 к постановлению  администрации  муниципального образования "Устьянский муниципальный район"  от 16 августа 2018 года №______</t>
  </si>
  <si>
    <t>1.4</t>
  </si>
  <si>
    <t>Грантовая поддержка</t>
  </si>
  <si>
    <t>местных инициатив граждан,</t>
  </si>
  <si>
    <t>проживающих в сельской</t>
  </si>
  <si>
    <t>местности</t>
  </si>
  <si>
    <t xml:space="preserve">Перечень мероприятий муниципальной программы "Устойчивое развитие сельских территорий на 2018-2020 годы" муниципального образования  "Устьянский муниципальный район" </t>
  </si>
  <si>
    <t>Ввод  (приобретение) 1500 кв.</t>
  </si>
  <si>
    <t xml:space="preserve"> 15 семей, проживающих в</t>
  </si>
  <si>
    <t xml:space="preserve">Приложение  № 1 к измениям в муниципальную программу, утвержденную постановлением  администрации  муниципального образования "Устьянский муниципальный район"  от 26 сентября  2019 года № </t>
  </si>
  <si>
    <t>Реализация  проекта по  направлению "Создание и обустройство зон отдыха, спортивных и детских игровых площадок"</t>
  </si>
  <si>
    <t>Ввод (приобретение) 553 кв.</t>
  </si>
  <si>
    <t>метра ведомственного жилья;</t>
  </si>
  <si>
    <t>жильем 15 специалистов сель-</t>
  </si>
  <si>
    <t>Ввод (приобретение)  800  кв.</t>
  </si>
  <si>
    <t>ской местности 8 молодых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</si>
</sst>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_р_."/>
    <numFmt numFmtId="175" formatCode="#,##0.0_р_."/>
    <numFmt numFmtId="176" formatCode="#,##0.00_р_."/>
  </numFmts>
  <fonts count="4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>
      <alignment/>
    </xf>
    <xf numFmtId="174" fontId="0" fillId="0" borderId="0" xfId="0" applyNumberFormat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 horizontal="center"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0" borderId="11" xfId="0" applyNumberFormat="1" applyFont="1" applyBorder="1" applyAlignment="1">
      <alignment/>
    </xf>
    <xf numFmtId="176" fontId="3" fillId="0" borderId="11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6" fontId="4" fillId="0" borderId="2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ill="1" applyBorder="1" applyAlignment="1">
      <alignment horizontal="center"/>
    </xf>
    <xf numFmtId="176" fontId="3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ill="1" applyBorder="1" applyAlignment="1">
      <alignment horizontal="center"/>
    </xf>
    <xf numFmtId="176" fontId="4" fillId="0" borderId="34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1" fillId="0" borderId="28" xfId="0" applyFont="1" applyBorder="1" applyAlignment="1">
      <alignment/>
    </xf>
    <xf numFmtId="176" fontId="1" fillId="0" borderId="20" xfId="0" applyNumberFormat="1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2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3" fillId="0" borderId="19" xfId="0" applyFont="1" applyBorder="1" applyAlignment="1">
      <alignment/>
    </xf>
    <xf numFmtId="0" fontId="1" fillId="0" borderId="39" xfId="0" applyFont="1" applyBorder="1" applyAlignment="1">
      <alignment horizontal="center"/>
    </xf>
    <xf numFmtId="176" fontId="4" fillId="0" borderId="20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0" fillId="0" borderId="40" xfId="0" applyBorder="1" applyAlignment="1">
      <alignment horizontal="center"/>
    </xf>
    <xf numFmtId="176" fontId="3" fillId="0" borderId="24" xfId="0" applyNumberFormat="1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2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0" fillId="0" borderId="29" xfId="0" applyNumberFormat="1" applyBorder="1" applyAlignment="1">
      <alignment/>
    </xf>
    <xf numFmtId="0" fontId="0" fillId="0" borderId="0" xfId="0" applyAlignment="1">
      <alignment wrapText="1"/>
    </xf>
    <xf numFmtId="176" fontId="0" fillId="0" borderId="1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1" fillId="0" borderId="3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G5" sqref="G5:G6"/>
    </sheetView>
  </sheetViews>
  <sheetFormatPr defaultColWidth="9.00390625" defaultRowHeight="12.75"/>
  <cols>
    <col min="1" max="1" width="3.875" style="0" customWidth="1"/>
    <col min="2" max="2" width="29.25390625" style="0" customWidth="1"/>
    <col min="3" max="3" width="19.375" style="0" customWidth="1"/>
    <col min="4" max="4" width="12.375" style="0" customWidth="1"/>
    <col min="5" max="5" width="15.00390625" style="0" customWidth="1"/>
    <col min="6" max="6" width="10.25390625" style="0" customWidth="1"/>
    <col min="7" max="7" width="14.25390625" style="0" customWidth="1"/>
    <col min="8" max="8" width="14.125" style="0" customWidth="1"/>
    <col min="9" max="9" width="14.625" style="0" customWidth="1"/>
    <col min="10" max="10" width="14.875" style="0" customWidth="1"/>
    <col min="11" max="11" width="30.875" style="0" customWidth="1"/>
    <col min="12" max="12" width="11.75390625" style="0" bestFit="1" customWidth="1"/>
  </cols>
  <sheetData>
    <row r="1" spans="6:11" ht="64.5" customHeight="1">
      <c r="F1" s="23"/>
      <c r="G1" s="23"/>
      <c r="H1" s="77"/>
      <c r="I1" s="77"/>
      <c r="J1" s="95" t="s">
        <v>65</v>
      </c>
      <c r="K1" s="95"/>
    </row>
    <row r="2" spans="1:11" ht="18.75" customHeight="1" thickBot="1">
      <c r="A2" s="106" t="s">
        <v>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7" t="s">
        <v>55</v>
      </c>
      <c r="B3" s="116" t="s">
        <v>51</v>
      </c>
      <c r="C3" s="116" t="s">
        <v>52</v>
      </c>
      <c r="D3" s="119" t="s">
        <v>31</v>
      </c>
      <c r="E3" s="122" t="s">
        <v>53</v>
      </c>
      <c r="F3" s="116" t="s">
        <v>54</v>
      </c>
      <c r="G3" s="100" t="s">
        <v>43</v>
      </c>
      <c r="H3" s="101"/>
      <c r="I3" s="101"/>
      <c r="J3" s="102"/>
      <c r="K3" s="113" t="s">
        <v>50</v>
      </c>
    </row>
    <row r="4" spans="1:11" ht="12.75">
      <c r="A4" s="108"/>
      <c r="B4" s="117"/>
      <c r="C4" s="117"/>
      <c r="D4" s="120"/>
      <c r="E4" s="123"/>
      <c r="F4" s="117"/>
      <c r="G4" s="103"/>
      <c r="H4" s="104"/>
      <c r="I4" s="104"/>
      <c r="J4" s="105"/>
      <c r="K4" s="114"/>
    </row>
    <row r="5" spans="1:11" ht="12.75">
      <c r="A5" s="108"/>
      <c r="B5" s="117"/>
      <c r="C5" s="117"/>
      <c r="D5" s="120"/>
      <c r="E5" s="123"/>
      <c r="F5" s="117"/>
      <c r="G5" s="96" t="s">
        <v>29</v>
      </c>
      <c r="H5" s="96" t="s">
        <v>39</v>
      </c>
      <c r="I5" s="96" t="s">
        <v>40</v>
      </c>
      <c r="J5" s="96" t="s">
        <v>41</v>
      </c>
      <c r="K5" s="114"/>
    </row>
    <row r="6" spans="1:11" ht="13.5" thickBot="1">
      <c r="A6" s="109"/>
      <c r="B6" s="118"/>
      <c r="C6" s="118"/>
      <c r="D6" s="121"/>
      <c r="E6" s="124"/>
      <c r="F6" s="118"/>
      <c r="G6" s="97"/>
      <c r="H6" s="97"/>
      <c r="I6" s="97"/>
      <c r="J6" s="97"/>
      <c r="K6" s="115"/>
    </row>
    <row r="7" spans="1:11" ht="12.75">
      <c r="A7" s="73">
        <v>1</v>
      </c>
      <c r="B7" s="74">
        <v>2</v>
      </c>
      <c r="C7" s="74">
        <v>3</v>
      </c>
      <c r="D7" s="74"/>
      <c r="E7" s="74">
        <v>4</v>
      </c>
      <c r="F7" s="74">
        <v>5</v>
      </c>
      <c r="G7" s="74">
        <v>6</v>
      </c>
      <c r="H7" s="74">
        <v>7</v>
      </c>
      <c r="I7" s="74">
        <v>8</v>
      </c>
      <c r="J7" s="74">
        <v>9</v>
      </c>
      <c r="K7" s="75">
        <v>11</v>
      </c>
    </row>
    <row r="8" spans="1:11" ht="13.5" thickBot="1">
      <c r="A8" s="72"/>
      <c r="B8" s="98" t="s">
        <v>30</v>
      </c>
      <c r="C8" s="98"/>
      <c r="D8" s="98"/>
      <c r="E8" s="98"/>
      <c r="F8" s="98"/>
      <c r="G8" s="98"/>
      <c r="H8" s="98"/>
      <c r="I8" s="98"/>
      <c r="J8" s="98"/>
      <c r="K8" s="99"/>
    </row>
    <row r="9" spans="1:12" ht="12.75">
      <c r="A9" s="51" t="s">
        <v>16</v>
      </c>
      <c r="B9" s="52" t="s">
        <v>0</v>
      </c>
      <c r="C9" s="53" t="s">
        <v>32</v>
      </c>
      <c r="D9" s="53"/>
      <c r="E9" s="42" t="s">
        <v>42</v>
      </c>
      <c r="F9" s="54" t="s">
        <v>4</v>
      </c>
      <c r="G9" s="55">
        <f>G11+G12+G13+G14</f>
        <v>23003852.33</v>
      </c>
      <c r="H9" s="55">
        <f>SUM(H11:H14)</f>
        <v>6980534</v>
      </c>
      <c r="I9" s="55">
        <f>I11+I12+I13+I14</f>
        <v>11918869.329999998</v>
      </c>
      <c r="J9" s="55">
        <f>J11+J12+J13+J14</f>
        <v>4104449</v>
      </c>
      <c r="K9" s="56" t="s">
        <v>63</v>
      </c>
      <c r="L9" s="21"/>
    </row>
    <row r="10" spans="1:11" ht="12.75">
      <c r="A10" s="45"/>
      <c r="B10" s="4" t="s">
        <v>1</v>
      </c>
      <c r="C10" s="7" t="s">
        <v>33</v>
      </c>
      <c r="D10" s="7"/>
      <c r="E10" s="9"/>
      <c r="F10" s="1" t="s">
        <v>3</v>
      </c>
      <c r="G10" s="78"/>
      <c r="H10" s="78"/>
      <c r="I10" s="79"/>
      <c r="J10" s="78"/>
      <c r="K10" s="57" t="s">
        <v>20</v>
      </c>
    </row>
    <row r="11" spans="1:11" ht="12.75">
      <c r="A11" s="45"/>
      <c r="B11" s="4" t="s">
        <v>2</v>
      </c>
      <c r="C11" s="7" t="s">
        <v>34</v>
      </c>
      <c r="D11" s="7"/>
      <c r="E11" s="9"/>
      <c r="F11" s="16" t="s">
        <v>5</v>
      </c>
      <c r="G11" s="26">
        <f>SUM(H11:J11)</f>
        <v>2935469.91</v>
      </c>
      <c r="H11" s="26">
        <v>309007</v>
      </c>
      <c r="I11" s="80">
        <v>2626462.91</v>
      </c>
      <c r="J11" s="26">
        <v>0</v>
      </c>
      <c r="K11" s="57" t="s">
        <v>22</v>
      </c>
    </row>
    <row r="12" spans="1:11" ht="12.75">
      <c r="A12" s="45"/>
      <c r="B12" s="4"/>
      <c r="C12" s="7" t="s">
        <v>35</v>
      </c>
      <c r="D12" s="7"/>
      <c r="E12" s="9"/>
      <c r="F12" s="16" t="s">
        <v>6</v>
      </c>
      <c r="G12" s="26">
        <f>SUM(H12:J12)</f>
        <v>3823315.94</v>
      </c>
      <c r="H12" s="27">
        <v>2025000</v>
      </c>
      <c r="I12" s="80">
        <f>291829.21+1506486.73</f>
        <v>1798315.94</v>
      </c>
      <c r="J12" s="26">
        <v>0</v>
      </c>
      <c r="K12" s="57" t="s">
        <v>64</v>
      </c>
    </row>
    <row r="13" spans="1:11" ht="12.75">
      <c r="A13" s="45"/>
      <c r="B13" s="4"/>
      <c r="C13" s="7" t="s">
        <v>36</v>
      </c>
      <c r="D13" s="7"/>
      <c r="E13" s="9"/>
      <c r="F13" s="16" t="s">
        <v>7</v>
      </c>
      <c r="G13" s="26">
        <f>SUM(H13:J13)</f>
        <v>500023.1</v>
      </c>
      <c r="H13" s="26">
        <v>80084</v>
      </c>
      <c r="I13" s="80">
        <v>219939.1</v>
      </c>
      <c r="J13" s="26">
        <v>200000</v>
      </c>
      <c r="K13" s="57" t="s">
        <v>23</v>
      </c>
    </row>
    <row r="14" spans="1:11" ht="12.75">
      <c r="A14" s="45"/>
      <c r="B14" s="4"/>
      <c r="C14" s="7" t="s">
        <v>37</v>
      </c>
      <c r="D14" s="7"/>
      <c r="E14" s="9"/>
      <c r="F14" s="15" t="s">
        <v>8</v>
      </c>
      <c r="G14" s="26">
        <f>SUM(H14:J14)</f>
        <v>15745043.379999999</v>
      </c>
      <c r="H14" s="28">
        <v>4566443</v>
      </c>
      <c r="I14" s="81">
        <v>7274151.38</v>
      </c>
      <c r="J14" s="28">
        <v>3904449</v>
      </c>
      <c r="K14" s="58"/>
    </row>
    <row r="15" spans="1:11" ht="13.5" thickBot="1">
      <c r="A15" s="45"/>
      <c r="B15" s="4"/>
      <c r="C15" s="7" t="s">
        <v>38</v>
      </c>
      <c r="D15" s="7"/>
      <c r="E15" s="9"/>
      <c r="F15" s="25"/>
      <c r="G15" s="82"/>
      <c r="H15" s="82"/>
      <c r="I15" s="83"/>
      <c r="J15" s="82"/>
      <c r="K15" s="57"/>
    </row>
    <row r="16" spans="1:12" ht="12.75">
      <c r="A16" s="63" t="s">
        <v>17</v>
      </c>
      <c r="B16" s="52" t="s">
        <v>9</v>
      </c>
      <c r="C16" s="53" t="s">
        <v>32</v>
      </c>
      <c r="D16" s="64"/>
      <c r="E16" s="42" t="s">
        <v>42</v>
      </c>
      <c r="F16" s="65" t="s">
        <v>4</v>
      </c>
      <c r="G16" s="55">
        <f>G18+G19+G20+G21</f>
        <v>12930596.85</v>
      </c>
      <c r="H16" s="66">
        <f>H18+H19+H20+H21</f>
        <v>1080000</v>
      </c>
      <c r="I16" s="66">
        <f>I18+I19+I20+I21</f>
        <v>8085772.85</v>
      </c>
      <c r="J16" s="66">
        <f>J18+J19+J20+J21</f>
        <v>3764824</v>
      </c>
      <c r="K16" s="56" t="s">
        <v>70</v>
      </c>
      <c r="L16" s="21"/>
    </row>
    <row r="17" spans="1:11" ht="12.75">
      <c r="A17" s="35"/>
      <c r="B17" s="4" t="s">
        <v>10</v>
      </c>
      <c r="C17" s="7" t="s">
        <v>33</v>
      </c>
      <c r="D17" s="11"/>
      <c r="E17" s="9"/>
      <c r="F17" s="15" t="s">
        <v>3</v>
      </c>
      <c r="G17" s="28"/>
      <c r="H17" s="28"/>
      <c r="I17" s="84"/>
      <c r="J17" s="28"/>
      <c r="K17" s="57" t="s">
        <v>20</v>
      </c>
    </row>
    <row r="18" spans="1:11" ht="12.75">
      <c r="A18" s="35"/>
      <c r="B18" s="4" t="s">
        <v>19</v>
      </c>
      <c r="C18" s="7" t="s">
        <v>34</v>
      </c>
      <c r="D18" s="11"/>
      <c r="E18" s="9"/>
      <c r="F18" s="17" t="s">
        <v>5</v>
      </c>
      <c r="G18" s="26">
        <f>H18+I18+J18</f>
        <v>2807747.91</v>
      </c>
      <c r="H18" s="26">
        <v>181285</v>
      </c>
      <c r="I18" s="80">
        <v>2626462.91</v>
      </c>
      <c r="J18" s="26">
        <v>0</v>
      </c>
      <c r="K18" s="57" t="s">
        <v>21</v>
      </c>
    </row>
    <row r="19" spans="1:11" ht="12.75">
      <c r="A19" s="35"/>
      <c r="B19" s="4"/>
      <c r="C19" s="7" t="s">
        <v>35</v>
      </c>
      <c r="D19" s="11"/>
      <c r="E19" s="9"/>
      <c r="F19" s="15" t="s">
        <v>6</v>
      </c>
      <c r="G19" s="26">
        <f>H19+I19+J19</f>
        <v>2095315.94</v>
      </c>
      <c r="H19" s="29">
        <v>297000</v>
      </c>
      <c r="I19" s="80">
        <f>291829.21+1506486.73</f>
        <v>1798315.94</v>
      </c>
      <c r="J19" s="28">
        <v>0</v>
      </c>
      <c r="K19" s="57" t="s">
        <v>71</v>
      </c>
    </row>
    <row r="20" spans="1:11" ht="12.75">
      <c r="A20" s="35"/>
      <c r="B20" s="4"/>
      <c r="C20" s="7" t="s">
        <v>36</v>
      </c>
      <c r="D20" s="11"/>
      <c r="E20" s="9"/>
      <c r="F20" s="17" t="s">
        <v>7</v>
      </c>
      <c r="G20" s="26">
        <f>H20+I20+J20</f>
        <v>419916</v>
      </c>
      <c r="H20" s="26">
        <v>19916</v>
      </c>
      <c r="I20" s="80">
        <v>200000</v>
      </c>
      <c r="J20" s="26">
        <v>200000</v>
      </c>
      <c r="K20" s="57" t="s">
        <v>19</v>
      </c>
    </row>
    <row r="21" spans="1:11" ht="12.75">
      <c r="A21" s="35"/>
      <c r="B21" s="4"/>
      <c r="C21" s="7" t="s">
        <v>37</v>
      </c>
      <c r="D21" s="11"/>
      <c r="E21" s="9"/>
      <c r="F21" s="17" t="s">
        <v>8</v>
      </c>
      <c r="G21" s="26">
        <f>H21+I21+J21</f>
        <v>7607617</v>
      </c>
      <c r="H21" s="26">
        <v>581799</v>
      </c>
      <c r="I21" s="85">
        <v>3460994</v>
      </c>
      <c r="J21" s="26">
        <v>3564824</v>
      </c>
      <c r="K21" s="57"/>
    </row>
    <row r="22" spans="1:11" ht="13.5" thickBot="1">
      <c r="A22" s="36"/>
      <c r="B22" s="48"/>
      <c r="C22" s="59" t="s">
        <v>38</v>
      </c>
      <c r="D22" s="67"/>
      <c r="E22" s="60"/>
      <c r="F22" s="68"/>
      <c r="G22" s="69"/>
      <c r="H22" s="69"/>
      <c r="I22" s="69"/>
      <c r="J22" s="69"/>
      <c r="K22" s="61"/>
    </row>
    <row r="23" spans="1:12" ht="12.75">
      <c r="A23" s="76" t="s">
        <v>18</v>
      </c>
      <c r="B23" s="5" t="s">
        <v>11</v>
      </c>
      <c r="C23" s="7" t="s">
        <v>32</v>
      </c>
      <c r="D23" s="10"/>
      <c r="E23" s="9" t="s">
        <v>42</v>
      </c>
      <c r="F23" s="62" t="s">
        <v>4</v>
      </c>
      <c r="G23" s="86">
        <f>SUM(H23:J23)</f>
        <v>10902500</v>
      </c>
      <c r="H23" s="50">
        <f>SUM(H25:H28)</f>
        <v>0</v>
      </c>
      <c r="I23" s="50">
        <f>SUM(I25:I28)</f>
        <v>5502500</v>
      </c>
      <c r="J23" s="50">
        <f>SUM(J25:J28)</f>
        <v>5400000</v>
      </c>
      <c r="K23" s="57" t="s">
        <v>67</v>
      </c>
      <c r="L23" s="21"/>
    </row>
    <row r="24" spans="1:11" ht="12.75">
      <c r="A24" s="45"/>
      <c r="B24" s="5" t="s">
        <v>12</v>
      </c>
      <c r="C24" s="7" t="s">
        <v>33</v>
      </c>
      <c r="D24" s="10"/>
      <c r="E24" s="9"/>
      <c r="F24" s="8" t="s">
        <v>3</v>
      </c>
      <c r="G24" s="28"/>
      <c r="H24" s="28"/>
      <c r="I24" s="81"/>
      <c r="J24" s="28"/>
      <c r="K24" s="57" t="s">
        <v>68</v>
      </c>
    </row>
    <row r="25" spans="1:11" ht="12.75">
      <c r="A25" s="45"/>
      <c r="B25" s="5" t="s">
        <v>13</v>
      </c>
      <c r="C25" s="7" t="s">
        <v>34</v>
      </c>
      <c r="D25" s="10"/>
      <c r="E25" s="9"/>
      <c r="F25" s="13" t="s">
        <v>5</v>
      </c>
      <c r="G25" s="26">
        <f>SUM(H25:J25)</f>
        <v>0</v>
      </c>
      <c r="H25" s="26">
        <v>0</v>
      </c>
      <c r="I25" s="26">
        <v>0</v>
      </c>
      <c r="J25" s="26">
        <v>0</v>
      </c>
      <c r="K25" s="57" t="s">
        <v>25</v>
      </c>
    </row>
    <row r="26" spans="1:11" ht="12.75">
      <c r="A26" s="45"/>
      <c r="B26" s="5" t="s">
        <v>14</v>
      </c>
      <c r="C26" s="7" t="s">
        <v>35</v>
      </c>
      <c r="D26" s="10"/>
      <c r="E26" s="9"/>
      <c r="F26" s="8" t="s">
        <v>6</v>
      </c>
      <c r="G26" s="26">
        <f>SUM(H26:J26)</f>
        <v>0</v>
      </c>
      <c r="H26" s="28">
        <v>0</v>
      </c>
      <c r="I26" s="81">
        <v>0</v>
      </c>
      <c r="J26" s="28">
        <v>0</v>
      </c>
      <c r="K26" s="57" t="s">
        <v>69</v>
      </c>
    </row>
    <row r="27" spans="1:12" ht="12.75">
      <c r="A27" s="45"/>
      <c r="B27" s="4"/>
      <c r="C27" s="7" t="s">
        <v>36</v>
      </c>
      <c r="D27" s="10"/>
      <c r="E27" s="9"/>
      <c r="F27" s="13" t="s">
        <v>7</v>
      </c>
      <c r="G27" s="26">
        <f>SUM(H27:J27)</f>
        <v>302500</v>
      </c>
      <c r="H27" s="26">
        <v>0</v>
      </c>
      <c r="I27" s="80">
        <v>302500</v>
      </c>
      <c r="J27" s="26">
        <v>0</v>
      </c>
      <c r="K27" s="57" t="s">
        <v>26</v>
      </c>
      <c r="L27" s="21"/>
    </row>
    <row r="28" spans="1:12" ht="12.75">
      <c r="A28" s="45"/>
      <c r="B28" s="4"/>
      <c r="C28" s="7" t="s">
        <v>37</v>
      </c>
      <c r="D28" s="10"/>
      <c r="E28" s="9"/>
      <c r="F28" s="13" t="s">
        <v>8</v>
      </c>
      <c r="G28" s="26">
        <f>SUM(H28:J28)</f>
        <v>10600000</v>
      </c>
      <c r="H28" s="26">
        <v>0</v>
      </c>
      <c r="I28" s="85">
        <v>5200000</v>
      </c>
      <c r="J28" s="26">
        <v>5400000</v>
      </c>
      <c r="K28" s="57" t="s">
        <v>27</v>
      </c>
      <c r="L28" s="21"/>
    </row>
    <row r="29" spans="1:16" ht="13.5" thickBot="1">
      <c r="A29" s="46"/>
      <c r="B29" s="47"/>
      <c r="C29" s="59" t="s">
        <v>38</v>
      </c>
      <c r="D29" s="70"/>
      <c r="E29" s="60"/>
      <c r="F29" s="71"/>
      <c r="G29" s="69"/>
      <c r="H29" s="69"/>
      <c r="I29" s="69"/>
      <c r="J29" s="69"/>
      <c r="K29" s="61"/>
      <c r="L29" s="14"/>
      <c r="M29" s="1"/>
      <c r="N29" s="1"/>
      <c r="O29" s="1"/>
      <c r="P29" s="1"/>
    </row>
    <row r="30" spans="1:12" ht="12.75" customHeight="1">
      <c r="A30" s="76" t="s">
        <v>57</v>
      </c>
      <c r="B30" s="5" t="s">
        <v>58</v>
      </c>
      <c r="C30" s="7" t="s">
        <v>32</v>
      </c>
      <c r="D30" s="10"/>
      <c r="E30" s="9" t="s">
        <v>42</v>
      </c>
      <c r="F30" s="62" t="s">
        <v>4</v>
      </c>
      <c r="G30" s="86">
        <f>SUM(H30:J30)</f>
        <v>892060.9</v>
      </c>
      <c r="H30" s="50">
        <f>SUM(H32:H35)</f>
        <v>0</v>
      </c>
      <c r="I30" s="50">
        <f>SUM(I32:I35)</f>
        <v>536060.9</v>
      </c>
      <c r="J30" s="50">
        <f>SUM(J32:J35)</f>
        <v>356000</v>
      </c>
      <c r="K30" s="110" t="s">
        <v>66</v>
      </c>
      <c r="L30" s="21"/>
    </row>
    <row r="31" spans="1:11" ht="12.75">
      <c r="A31" s="45"/>
      <c r="B31" s="5" t="s">
        <v>59</v>
      </c>
      <c r="C31" s="7" t="s">
        <v>33</v>
      </c>
      <c r="D31" s="10"/>
      <c r="E31" s="9"/>
      <c r="F31" s="8" t="s">
        <v>3</v>
      </c>
      <c r="G31" s="28"/>
      <c r="H31" s="28"/>
      <c r="I31" s="81"/>
      <c r="J31" s="28"/>
      <c r="K31" s="111"/>
    </row>
    <row r="32" spans="1:11" ht="12.75">
      <c r="A32" s="45"/>
      <c r="B32" s="5" t="s">
        <v>60</v>
      </c>
      <c r="C32" s="7" t="s">
        <v>34</v>
      </c>
      <c r="D32" s="10"/>
      <c r="E32" s="9"/>
      <c r="F32" s="13" t="s">
        <v>5</v>
      </c>
      <c r="G32" s="26">
        <f>SUM(H32:J32)</f>
        <v>180000</v>
      </c>
      <c r="H32" s="26">
        <v>0</v>
      </c>
      <c r="I32" s="26">
        <v>180000</v>
      </c>
      <c r="J32" s="26">
        <v>0</v>
      </c>
      <c r="K32" s="111"/>
    </row>
    <row r="33" spans="1:11" ht="15.75" customHeight="1">
      <c r="A33" s="45"/>
      <c r="B33" s="5" t="s">
        <v>61</v>
      </c>
      <c r="C33" s="7" t="s">
        <v>35</v>
      </c>
      <c r="D33" s="10"/>
      <c r="E33" s="9"/>
      <c r="F33" s="8" t="s">
        <v>6</v>
      </c>
      <c r="G33" s="26">
        <f>SUM(H33:J33)</f>
        <v>20000</v>
      </c>
      <c r="H33" s="28">
        <v>0</v>
      </c>
      <c r="I33" s="81">
        <v>20000</v>
      </c>
      <c r="J33" s="28">
        <v>0</v>
      </c>
      <c r="K33" s="111"/>
    </row>
    <row r="34" spans="1:12" ht="19.5" customHeight="1">
      <c r="A34" s="45"/>
      <c r="B34" s="4"/>
      <c r="C34" s="7" t="s">
        <v>36</v>
      </c>
      <c r="D34" s="10"/>
      <c r="E34" s="9"/>
      <c r="F34" s="13" t="s">
        <v>7</v>
      </c>
      <c r="G34" s="26">
        <f>SUM(H34:J34)</f>
        <v>454060.9</v>
      </c>
      <c r="H34" s="26">
        <v>0</v>
      </c>
      <c r="I34" s="80">
        <f>90000+127060.9</f>
        <v>217060.9</v>
      </c>
      <c r="J34" s="26">
        <v>237000</v>
      </c>
      <c r="K34" s="111"/>
      <c r="L34" s="21"/>
    </row>
    <row r="35" spans="1:12" ht="19.5" customHeight="1">
      <c r="A35" s="45"/>
      <c r="B35" s="4"/>
      <c r="C35" s="7" t="s">
        <v>37</v>
      </c>
      <c r="D35" s="10"/>
      <c r="E35" s="9"/>
      <c r="F35" s="13" t="s">
        <v>8</v>
      </c>
      <c r="G35" s="26">
        <f>SUM(H35:J35)</f>
        <v>238000</v>
      </c>
      <c r="H35" s="26">
        <v>0</v>
      </c>
      <c r="I35" s="85">
        <v>119000</v>
      </c>
      <c r="J35" s="26">
        <v>119000</v>
      </c>
      <c r="K35" s="111"/>
      <c r="L35" s="21"/>
    </row>
    <row r="36" spans="1:16" ht="18.75" customHeight="1" thickBot="1">
      <c r="A36" s="46"/>
      <c r="B36" s="47"/>
      <c r="C36" s="59" t="s">
        <v>38</v>
      </c>
      <c r="D36" s="70"/>
      <c r="E36" s="60"/>
      <c r="F36" s="71"/>
      <c r="G36" s="69"/>
      <c r="H36" s="69"/>
      <c r="I36" s="69"/>
      <c r="J36" s="69"/>
      <c r="K36" s="112"/>
      <c r="L36" s="14"/>
      <c r="M36" s="1"/>
      <c r="N36" s="1"/>
      <c r="O36" s="1"/>
      <c r="P36" s="1"/>
    </row>
    <row r="37" spans="1:16" ht="13.5" thickBot="1">
      <c r="A37" s="35"/>
      <c r="B37" s="88"/>
      <c r="C37" s="87"/>
      <c r="D37" s="11"/>
      <c r="E37" s="9"/>
      <c r="F37" s="15"/>
      <c r="G37" s="28"/>
      <c r="H37" s="28"/>
      <c r="I37" s="28"/>
      <c r="J37" s="28"/>
      <c r="K37" s="57"/>
      <c r="L37" s="14"/>
      <c r="M37" s="1"/>
      <c r="N37" s="1"/>
      <c r="O37" s="1"/>
      <c r="P37" s="1"/>
    </row>
    <row r="38" spans="1:16" ht="18" customHeight="1">
      <c r="A38" s="40"/>
      <c r="B38" s="6" t="s">
        <v>15</v>
      </c>
      <c r="C38" s="41"/>
      <c r="D38" s="41"/>
      <c r="E38" s="42" t="s">
        <v>42</v>
      </c>
      <c r="F38" s="43" t="s">
        <v>4</v>
      </c>
      <c r="G38" s="44">
        <f>SUM(G40:G43)</f>
        <v>47729010.08</v>
      </c>
      <c r="H38" s="44">
        <f>SUM(H40:H43)</f>
        <v>8060534</v>
      </c>
      <c r="I38" s="44">
        <f>SUM(I40:I43)</f>
        <v>26043203.08</v>
      </c>
      <c r="J38" s="44">
        <f>SUM(J40:J43)</f>
        <v>13625273</v>
      </c>
      <c r="K38" s="89"/>
      <c r="L38" s="14"/>
      <c r="M38" s="1"/>
      <c r="N38" s="1"/>
      <c r="O38" s="1"/>
      <c r="P38" s="1"/>
    </row>
    <row r="39" spans="1:16" ht="12.75">
      <c r="A39" s="45"/>
      <c r="B39" s="2"/>
      <c r="C39" s="2"/>
      <c r="D39" s="2"/>
      <c r="E39" s="9"/>
      <c r="F39" s="18" t="s">
        <v>3</v>
      </c>
      <c r="G39" s="27"/>
      <c r="H39" s="27"/>
      <c r="I39" s="27"/>
      <c r="J39" s="27"/>
      <c r="K39" s="90"/>
      <c r="L39" s="12"/>
      <c r="M39" s="12"/>
      <c r="N39" s="12"/>
      <c r="O39" s="1"/>
      <c r="P39" s="1"/>
    </row>
    <row r="40" spans="1:16" ht="12.75">
      <c r="A40" s="45"/>
      <c r="B40" s="6"/>
      <c r="C40" s="2"/>
      <c r="D40" s="2"/>
      <c r="E40" s="9"/>
      <c r="F40" s="19" t="s">
        <v>5</v>
      </c>
      <c r="G40" s="27">
        <f aca="true" t="shared" si="0" ref="G40:J43">G11+G18+G25+G32</f>
        <v>5923217.82</v>
      </c>
      <c r="H40" s="27">
        <f t="shared" si="0"/>
        <v>490292</v>
      </c>
      <c r="I40" s="27">
        <f t="shared" si="0"/>
        <v>5432925.82</v>
      </c>
      <c r="J40" s="27">
        <f t="shared" si="0"/>
        <v>0</v>
      </c>
      <c r="K40" s="90"/>
      <c r="L40" s="12"/>
      <c r="M40" s="12"/>
      <c r="N40" s="12"/>
      <c r="O40" s="1"/>
      <c r="P40" s="1"/>
    </row>
    <row r="41" spans="1:16" ht="12.75">
      <c r="A41" s="45"/>
      <c r="B41" s="2"/>
      <c r="C41" s="2"/>
      <c r="D41" s="2"/>
      <c r="E41" s="9"/>
      <c r="F41" s="18" t="s">
        <v>6</v>
      </c>
      <c r="G41" s="27">
        <f t="shared" si="0"/>
        <v>5938631.88</v>
      </c>
      <c r="H41" s="27">
        <f t="shared" si="0"/>
        <v>2322000</v>
      </c>
      <c r="I41" s="27">
        <f t="shared" si="0"/>
        <v>3616631.88</v>
      </c>
      <c r="J41" s="27">
        <f t="shared" si="0"/>
        <v>0</v>
      </c>
      <c r="K41" s="90"/>
      <c r="L41" s="12"/>
      <c r="M41" s="12"/>
      <c r="N41" s="12"/>
      <c r="O41" s="1"/>
      <c r="P41" s="1"/>
    </row>
    <row r="42" spans="1:16" ht="12.75">
      <c r="A42" s="45"/>
      <c r="B42" s="2"/>
      <c r="C42" s="2"/>
      <c r="D42" s="2"/>
      <c r="E42" s="9"/>
      <c r="F42" s="19" t="s">
        <v>7</v>
      </c>
      <c r="G42" s="27">
        <f t="shared" si="0"/>
        <v>1676500</v>
      </c>
      <c r="H42" s="27">
        <f t="shared" si="0"/>
        <v>100000</v>
      </c>
      <c r="I42" s="27">
        <f t="shared" si="0"/>
        <v>939500</v>
      </c>
      <c r="J42" s="27">
        <f t="shared" si="0"/>
        <v>637000</v>
      </c>
      <c r="K42" s="90"/>
      <c r="L42" s="12"/>
      <c r="M42" s="12"/>
      <c r="N42" s="12"/>
      <c r="O42" s="1"/>
      <c r="P42" s="1"/>
    </row>
    <row r="43" spans="1:16" ht="13.5" thickBot="1">
      <c r="A43" s="46"/>
      <c r="B43" s="47"/>
      <c r="C43" s="47"/>
      <c r="D43" s="47"/>
      <c r="E43" s="48"/>
      <c r="F43" s="49" t="s">
        <v>8</v>
      </c>
      <c r="G43" s="27">
        <f t="shared" si="0"/>
        <v>34190660.379999995</v>
      </c>
      <c r="H43" s="27">
        <f t="shared" si="0"/>
        <v>5148242</v>
      </c>
      <c r="I43" s="27">
        <f t="shared" si="0"/>
        <v>16054145.379999999</v>
      </c>
      <c r="J43" s="27">
        <f t="shared" si="0"/>
        <v>12988273</v>
      </c>
      <c r="K43" s="91"/>
      <c r="L43" s="12"/>
      <c r="M43" s="12"/>
      <c r="N43" s="12"/>
      <c r="O43" s="1"/>
      <c r="P43" s="1"/>
    </row>
    <row r="44" spans="1:16" ht="12.75">
      <c r="A44" s="30"/>
      <c r="B44" s="20" t="s">
        <v>28</v>
      </c>
      <c r="C44" s="31"/>
      <c r="D44" s="31"/>
      <c r="E44" s="32"/>
      <c r="F44" s="33" t="s">
        <v>4</v>
      </c>
      <c r="G44" s="34">
        <f>G38</f>
        <v>47729010.08</v>
      </c>
      <c r="H44" s="34">
        <f>H38</f>
        <v>8060534</v>
      </c>
      <c r="I44" s="34">
        <f>I38</f>
        <v>26043203.08</v>
      </c>
      <c r="J44" s="34">
        <f>J38</f>
        <v>13625273</v>
      </c>
      <c r="K44" s="92"/>
      <c r="L44" s="12"/>
      <c r="M44" s="12"/>
      <c r="N44" s="12"/>
      <c r="O44" s="1"/>
      <c r="P44" s="1"/>
    </row>
    <row r="45" spans="1:16" ht="12.75">
      <c r="A45" s="35"/>
      <c r="B45" s="20"/>
      <c r="C45" s="1"/>
      <c r="D45" s="1"/>
      <c r="E45" s="1"/>
      <c r="F45" s="22" t="s">
        <v>3</v>
      </c>
      <c r="G45" s="27"/>
      <c r="H45" s="27"/>
      <c r="I45" s="27"/>
      <c r="J45" s="27"/>
      <c r="K45" s="93"/>
      <c r="L45" s="1"/>
      <c r="M45" s="1"/>
      <c r="N45" s="1"/>
      <c r="O45" s="1"/>
      <c r="P45" s="1"/>
    </row>
    <row r="46" spans="1:16" ht="12.75">
      <c r="A46" s="35"/>
      <c r="B46" s="1"/>
      <c r="C46" s="1"/>
      <c r="D46" s="1"/>
      <c r="E46" s="1"/>
      <c r="F46" s="22" t="s">
        <v>5</v>
      </c>
      <c r="G46" s="27">
        <f aca="true" t="shared" si="1" ref="G46:J49">G40</f>
        <v>5923217.82</v>
      </c>
      <c r="H46" s="27">
        <f t="shared" si="1"/>
        <v>490292</v>
      </c>
      <c r="I46" s="27">
        <f t="shared" si="1"/>
        <v>5432925.82</v>
      </c>
      <c r="J46" s="27">
        <f t="shared" si="1"/>
        <v>0</v>
      </c>
      <c r="K46" s="93"/>
      <c r="L46" s="1"/>
      <c r="M46" s="1"/>
      <c r="N46" s="1"/>
      <c r="O46" s="1"/>
      <c r="P46" s="1"/>
    </row>
    <row r="47" spans="1:16" ht="12.75">
      <c r="A47" s="35"/>
      <c r="B47" s="1"/>
      <c r="C47" s="1"/>
      <c r="D47" s="1"/>
      <c r="E47" s="1"/>
      <c r="F47" s="22" t="s">
        <v>6</v>
      </c>
      <c r="G47" s="27">
        <f t="shared" si="1"/>
        <v>5938631.88</v>
      </c>
      <c r="H47" s="27">
        <f t="shared" si="1"/>
        <v>2322000</v>
      </c>
      <c r="I47" s="27">
        <f t="shared" si="1"/>
        <v>3616631.88</v>
      </c>
      <c r="J47" s="27">
        <f t="shared" si="1"/>
        <v>0</v>
      </c>
      <c r="K47" s="93"/>
      <c r="L47" s="1"/>
      <c r="M47" s="1"/>
      <c r="N47" s="1"/>
      <c r="O47" s="1"/>
      <c r="P47" s="1"/>
    </row>
    <row r="48" spans="1:11" ht="12.75">
      <c r="A48" s="35"/>
      <c r="B48" s="1"/>
      <c r="C48" s="1"/>
      <c r="D48" s="1"/>
      <c r="E48" s="1"/>
      <c r="F48" s="22" t="s">
        <v>7</v>
      </c>
      <c r="G48" s="27">
        <f t="shared" si="1"/>
        <v>1676500</v>
      </c>
      <c r="H48" s="27">
        <f t="shared" si="1"/>
        <v>100000</v>
      </c>
      <c r="I48" s="27">
        <f t="shared" si="1"/>
        <v>939500</v>
      </c>
      <c r="J48" s="27">
        <f t="shared" si="1"/>
        <v>637000</v>
      </c>
      <c r="K48" s="93"/>
    </row>
    <row r="49" spans="1:11" ht="13.5" thickBot="1">
      <c r="A49" s="36"/>
      <c r="B49" s="37"/>
      <c r="C49" s="37"/>
      <c r="D49" s="37"/>
      <c r="E49" s="37"/>
      <c r="F49" s="38" t="s">
        <v>8</v>
      </c>
      <c r="G49" s="39">
        <f t="shared" si="1"/>
        <v>34190660.379999995</v>
      </c>
      <c r="H49" s="39">
        <f t="shared" si="1"/>
        <v>5148242</v>
      </c>
      <c r="I49" s="39">
        <f t="shared" si="1"/>
        <v>16054145.379999999</v>
      </c>
      <c r="J49" s="39">
        <f t="shared" si="1"/>
        <v>12988273</v>
      </c>
      <c r="K49" s="94"/>
    </row>
    <row r="50" spans="6:11" ht="12.75">
      <c r="F50" s="1"/>
      <c r="G50" s="3"/>
      <c r="H50" s="3"/>
      <c r="I50" s="3"/>
      <c r="J50" s="3"/>
      <c r="K50" s="1"/>
    </row>
    <row r="51" spans="6:10" ht="12.75">
      <c r="F51" s="1"/>
      <c r="G51" s="1"/>
      <c r="H51" s="1"/>
      <c r="I51" s="1"/>
      <c r="J51" s="1"/>
    </row>
    <row r="54" ht="12.75">
      <c r="H54" s="21"/>
    </row>
  </sheetData>
  <sheetProtection/>
  <mergeCells count="18">
    <mergeCell ref="A3:A6"/>
    <mergeCell ref="K30:K36"/>
    <mergeCell ref="K3:K6"/>
    <mergeCell ref="B3:B6"/>
    <mergeCell ref="C3:C6"/>
    <mergeCell ref="D3:D6"/>
    <mergeCell ref="E3:E6"/>
    <mergeCell ref="F3:F6"/>
    <mergeCell ref="K38:K43"/>
    <mergeCell ref="K44:K49"/>
    <mergeCell ref="J1:K1"/>
    <mergeCell ref="G5:G6"/>
    <mergeCell ref="H5:H6"/>
    <mergeCell ref="I5:I6"/>
    <mergeCell ref="J5:J6"/>
    <mergeCell ref="B8:K8"/>
    <mergeCell ref="G3:J4"/>
    <mergeCell ref="A2:K2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875" style="0" customWidth="1"/>
    <col min="2" max="2" width="29.25390625" style="0" customWidth="1"/>
    <col min="3" max="3" width="19.375" style="0" customWidth="1"/>
    <col min="4" max="4" width="12.375" style="0" customWidth="1"/>
    <col min="5" max="5" width="15.00390625" style="0" customWidth="1"/>
    <col min="6" max="6" width="12.25390625" style="0" customWidth="1"/>
    <col min="7" max="7" width="14.25390625" style="0" customWidth="1"/>
    <col min="8" max="8" width="14.125" style="0" customWidth="1"/>
    <col min="9" max="9" width="14.625" style="0" customWidth="1"/>
    <col min="10" max="10" width="14.875" style="0" customWidth="1"/>
    <col min="11" max="11" width="30.25390625" style="0" customWidth="1"/>
    <col min="12" max="12" width="11.75390625" style="0" bestFit="1" customWidth="1"/>
  </cols>
  <sheetData>
    <row r="1" spans="6:11" ht="52.5" customHeight="1">
      <c r="F1" s="23"/>
      <c r="G1" s="23"/>
      <c r="H1" s="77"/>
      <c r="I1" s="77"/>
      <c r="J1" s="95" t="s">
        <v>56</v>
      </c>
      <c r="K1" s="95"/>
    </row>
    <row r="2" spans="6:11" ht="13.5" thickBot="1">
      <c r="F2" s="24"/>
      <c r="G2" s="24"/>
      <c r="H2" s="24"/>
      <c r="I2" s="24"/>
      <c r="J2" s="24"/>
      <c r="K2" s="24"/>
    </row>
    <row r="3" spans="1:11" ht="12.75">
      <c r="A3" s="107" t="s">
        <v>55</v>
      </c>
      <c r="B3" s="116" t="s">
        <v>51</v>
      </c>
      <c r="C3" s="116" t="s">
        <v>52</v>
      </c>
      <c r="D3" s="119" t="s">
        <v>31</v>
      </c>
      <c r="E3" s="122" t="s">
        <v>53</v>
      </c>
      <c r="F3" s="116" t="s">
        <v>54</v>
      </c>
      <c r="G3" s="100" t="s">
        <v>43</v>
      </c>
      <c r="H3" s="101"/>
      <c r="I3" s="101"/>
      <c r="J3" s="102"/>
      <c r="K3" s="113" t="s">
        <v>50</v>
      </c>
    </row>
    <row r="4" spans="1:11" ht="12.75">
      <c r="A4" s="108"/>
      <c r="B4" s="117"/>
      <c r="C4" s="117"/>
      <c r="D4" s="120"/>
      <c r="E4" s="123"/>
      <c r="F4" s="117"/>
      <c r="G4" s="103"/>
      <c r="H4" s="104"/>
      <c r="I4" s="104"/>
      <c r="J4" s="105"/>
      <c r="K4" s="114"/>
    </row>
    <row r="5" spans="1:11" ht="12.75">
      <c r="A5" s="108"/>
      <c r="B5" s="117"/>
      <c r="C5" s="117"/>
      <c r="D5" s="120"/>
      <c r="E5" s="123"/>
      <c r="F5" s="117"/>
      <c r="G5" s="96" t="s">
        <v>29</v>
      </c>
      <c r="H5" s="96" t="s">
        <v>39</v>
      </c>
      <c r="I5" s="96" t="s">
        <v>40</v>
      </c>
      <c r="J5" s="96" t="s">
        <v>41</v>
      </c>
      <c r="K5" s="114"/>
    </row>
    <row r="6" spans="1:11" ht="13.5" thickBot="1">
      <c r="A6" s="109"/>
      <c r="B6" s="118"/>
      <c r="C6" s="118"/>
      <c r="D6" s="121"/>
      <c r="E6" s="124"/>
      <c r="F6" s="118"/>
      <c r="G6" s="97"/>
      <c r="H6" s="97"/>
      <c r="I6" s="97"/>
      <c r="J6" s="97"/>
      <c r="K6" s="115"/>
    </row>
    <row r="7" spans="1:11" ht="12.75">
      <c r="A7" s="73">
        <v>1</v>
      </c>
      <c r="B7" s="74">
        <v>2</v>
      </c>
      <c r="C7" s="74">
        <v>3</v>
      </c>
      <c r="D7" s="74"/>
      <c r="E7" s="74">
        <v>4</v>
      </c>
      <c r="F7" s="74">
        <v>5</v>
      </c>
      <c r="G7" s="74">
        <v>6</v>
      </c>
      <c r="H7" s="74">
        <v>7</v>
      </c>
      <c r="I7" s="74">
        <v>8</v>
      </c>
      <c r="J7" s="74">
        <v>9</v>
      </c>
      <c r="K7" s="75">
        <v>11</v>
      </c>
    </row>
    <row r="8" spans="1:11" ht="13.5" thickBot="1">
      <c r="A8" s="72"/>
      <c r="B8" s="98" t="s">
        <v>30</v>
      </c>
      <c r="C8" s="98"/>
      <c r="D8" s="98"/>
      <c r="E8" s="98"/>
      <c r="F8" s="98"/>
      <c r="G8" s="98"/>
      <c r="H8" s="98"/>
      <c r="I8" s="98"/>
      <c r="J8" s="98"/>
      <c r="K8" s="99"/>
    </row>
    <row r="9" spans="1:12" ht="12.75">
      <c r="A9" s="51" t="s">
        <v>16</v>
      </c>
      <c r="B9" s="52" t="s">
        <v>0</v>
      </c>
      <c r="C9" s="53" t="s">
        <v>32</v>
      </c>
      <c r="D9" s="53"/>
      <c r="E9" s="42" t="s">
        <v>42</v>
      </c>
      <c r="F9" s="54" t="s">
        <v>4</v>
      </c>
      <c r="G9" s="55">
        <f>G11+G12+G13+G14</f>
        <v>18295032.58</v>
      </c>
      <c r="H9" s="55">
        <f>SUM(H11:H14)</f>
        <v>5831329.58</v>
      </c>
      <c r="I9" s="55">
        <f>I11+I12+I13+I14</f>
        <v>6139755</v>
      </c>
      <c r="J9" s="55">
        <f>J11+J12+J13+J14</f>
        <v>6323948</v>
      </c>
      <c r="K9" s="56" t="s">
        <v>45</v>
      </c>
      <c r="L9" s="21"/>
    </row>
    <row r="10" spans="1:11" ht="12.75">
      <c r="A10" s="45"/>
      <c r="B10" s="4" t="s">
        <v>1</v>
      </c>
      <c r="C10" s="7" t="s">
        <v>33</v>
      </c>
      <c r="D10" s="7"/>
      <c r="E10" s="9"/>
      <c r="F10" s="1" t="s">
        <v>3</v>
      </c>
      <c r="G10" s="78"/>
      <c r="H10" s="78"/>
      <c r="I10" s="79"/>
      <c r="J10" s="78"/>
      <c r="K10" s="57" t="s">
        <v>20</v>
      </c>
    </row>
    <row r="11" spans="1:11" ht="12.75">
      <c r="A11" s="45"/>
      <c r="B11" s="4" t="s">
        <v>2</v>
      </c>
      <c r="C11" s="7" t="s">
        <v>34</v>
      </c>
      <c r="D11" s="7"/>
      <c r="E11" s="9"/>
      <c r="F11" s="16" t="s">
        <v>5</v>
      </c>
      <c r="G11" s="26">
        <f>SUM(H11:J11)</f>
        <v>1312722.3</v>
      </c>
      <c r="H11" s="26">
        <v>272994.3</v>
      </c>
      <c r="I11" s="80">
        <v>512181</v>
      </c>
      <c r="J11" s="26">
        <v>527547</v>
      </c>
      <c r="K11" s="57" t="s">
        <v>22</v>
      </c>
    </row>
    <row r="12" spans="1:11" ht="12.75">
      <c r="A12" s="45"/>
      <c r="B12" s="4"/>
      <c r="C12" s="7" t="s">
        <v>35</v>
      </c>
      <c r="D12" s="7"/>
      <c r="E12" s="9"/>
      <c r="F12" s="16" t="s">
        <v>6</v>
      </c>
      <c r="G12" s="26">
        <f>SUM(H12:J12)</f>
        <v>5517798.7</v>
      </c>
      <c r="H12" s="27">
        <v>1788999.7</v>
      </c>
      <c r="I12" s="80">
        <v>1836847</v>
      </c>
      <c r="J12" s="26">
        <v>1891952</v>
      </c>
      <c r="K12" s="57" t="s">
        <v>46</v>
      </c>
    </row>
    <row r="13" spans="1:11" ht="12.75">
      <c r="A13" s="45"/>
      <c r="B13" s="4"/>
      <c r="C13" s="7" t="s">
        <v>36</v>
      </c>
      <c r="D13" s="7"/>
      <c r="E13" s="9"/>
      <c r="F13" s="16" t="s">
        <v>7</v>
      </c>
      <c r="G13" s="26">
        <f>SUM(H13:J13)</f>
        <v>29991.58</v>
      </c>
      <c r="H13" s="26">
        <v>29991.58</v>
      </c>
      <c r="I13" s="80">
        <v>0</v>
      </c>
      <c r="J13" s="26">
        <v>0</v>
      </c>
      <c r="K13" s="57" t="s">
        <v>23</v>
      </c>
    </row>
    <row r="14" spans="1:11" ht="12.75">
      <c r="A14" s="45"/>
      <c r="B14" s="4"/>
      <c r="C14" s="7" t="s">
        <v>37</v>
      </c>
      <c r="D14" s="7"/>
      <c r="E14" s="9"/>
      <c r="F14" s="15" t="s">
        <v>8</v>
      </c>
      <c r="G14" s="26">
        <f>SUM(H14:J14)</f>
        <v>11434520</v>
      </c>
      <c r="H14" s="28">
        <v>3739344</v>
      </c>
      <c r="I14" s="81">
        <v>3790727</v>
      </c>
      <c r="J14" s="28">
        <v>3904449</v>
      </c>
      <c r="K14" s="58"/>
    </row>
    <row r="15" spans="1:11" ht="13.5" thickBot="1">
      <c r="A15" s="45"/>
      <c r="B15" s="4"/>
      <c r="C15" s="7" t="s">
        <v>38</v>
      </c>
      <c r="D15" s="7"/>
      <c r="E15" s="9"/>
      <c r="F15" s="25"/>
      <c r="G15" s="82"/>
      <c r="H15" s="82"/>
      <c r="I15" s="83"/>
      <c r="J15" s="82"/>
      <c r="K15" s="57"/>
    </row>
    <row r="16" spans="1:12" ht="12.75">
      <c r="A16" s="63" t="s">
        <v>17</v>
      </c>
      <c r="B16" s="52" t="s">
        <v>9</v>
      </c>
      <c r="C16" s="53" t="s">
        <v>32</v>
      </c>
      <c r="D16" s="64"/>
      <c r="E16" s="42" t="s">
        <v>42</v>
      </c>
      <c r="F16" s="65" t="s">
        <v>4</v>
      </c>
      <c r="G16" s="55">
        <f>G18+G19+G20+G21</f>
        <v>17947553.42</v>
      </c>
      <c r="H16" s="66">
        <f>H18+H19+H20+H21</f>
        <v>3339781.42</v>
      </c>
      <c r="I16" s="66">
        <f>I18+I19+I20+I21</f>
        <v>7195947</v>
      </c>
      <c r="J16" s="66">
        <f>J18+J19+J20+J21</f>
        <v>7411825</v>
      </c>
      <c r="K16" s="56" t="s">
        <v>47</v>
      </c>
      <c r="L16" s="21"/>
    </row>
    <row r="17" spans="1:11" ht="12.75">
      <c r="A17" s="35"/>
      <c r="B17" s="4" t="s">
        <v>10</v>
      </c>
      <c r="C17" s="7" t="s">
        <v>33</v>
      </c>
      <c r="D17" s="11"/>
      <c r="E17" s="9"/>
      <c r="F17" s="15" t="s">
        <v>3</v>
      </c>
      <c r="G17" s="28"/>
      <c r="H17" s="28"/>
      <c r="I17" s="84"/>
      <c r="J17" s="28"/>
      <c r="K17" s="57" t="s">
        <v>20</v>
      </c>
    </row>
    <row r="18" spans="1:11" ht="12.75">
      <c r="A18" s="35"/>
      <c r="B18" s="4" t="s">
        <v>19</v>
      </c>
      <c r="C18" s="7" t="s">
        <v>34</v>
      </c>
      <c r="D18" s="11"/>
      <c r="E18" s="9"/>
      <c r="F18" s="17" t="s">
        <v>5</v>
      </c>
      <c r="G18" s="26">
        <f>H18+I18+J18</f>
        <v>4159261.3</v>
      </c>
      <c r="H18" s="26">
        <v>637242.3</v>
      </c>
      <c r="I18" s="85">
        <v>1734985</v>
      </c>
      <c r="J18" s="26">
        <v>1787034</v>
      </c>
      <c r="K18" s="57" t="s">
        <v>21</v>
      </c>
    </row>
    <row r="19" spans="1:11" ht="12.75">
      <c r="A19" s="35"/>
      <c r="B19" s="4"/>
      <c r="C19" s="7" t="s">
        <v>35</v>
      </c>
      <c r="D19" s="11"/>
      <c r="E19" s="9"/>
      <c r="F19" s="15" t="s">
        <v>6</v>
      </c>
      <c r="G19" s="26">
        <f>H19+I19+J19</f>
        <v>5103934.7</v>
      </c>
      <c r="H19" s="29">
        <v>1043999.7</v>
      </c>
      <c r="I19" s="84">
        <v>1999968</v>
      </c>
      <c r="J19" s="28">
        <v>2059967</v>
      </c>
      <c r="K19" s="57" t="s">
        <v>48</v>
      </c>
    </row>
    <row r="20" spans="1:11" ht="12.75">
      <c r="A20" s="35"/>
      <c r="B20" s="4"/>
      <c r="C20" s="7" t="s">
        <v>36</v>
      </c>
      <c r="D20" s="11"/>
      <c r="E20" s="9"/>
      <c r="F20" s="17" t="s">
        <v>7</v>
      </c>
      <c r="G20" s="26">
        <f>H20+I20+J20</f>
        <v>70008.42</v>
      </c>
      <c r="H20" s="26">
        <v>70008.42</v>
      </c>
      <c r="I20" s="85">
        <v>0</v>
      </c>
      <c r="J20" s="26">
        <v>0</v>
      </c>
      <c r="K20" s="57" t="s">
        <v>19</v>
      </c>
    </row>
    <row r="21" spans="1:11" ht="12.75">
      <c r="A21" s="35"/>
      <c r="B21" s="4"/>
      <c r="C21" s="7" t="s">
        <v>37</v>
      </c>
      <c r="D21" s="11"/>
      <c r="E21" s="9"/>
      <c r="F21" s="17" t="s">
        <v>8</v>
      </c>
      <c r="G21" s="26">
        <f>H21+I21+J21</f>
        <v>8614349</v>
      </c>
      <c r="H21" s="26">
        <v>1588531</v>
      </c>
      <c r="I21" s="85">
        <v>3460994</v>
      </c>
      <c r="J21" s="26">
        <v>3564824</v>
      </c>
      <c r="K21" s="57"/>
    </row>
    <row r="22" spans="1:11" ht="13.5" thickBot="1">
      <c r="A22" s="36"/>
      <c r="B22" s="48"/>
      <c r="C22" s="59" t="s">
        <v>38</v>
      </c>
      <c r="D22" s="67"/>
      <c r="E22" s="60"/>
      <c r="F22" s="68"/>
      <c r="G22" s="69"/>
      <c r="H22" s="69"/>
      <c r="I22" s="69"/>
      <c r="J22" s="69"/>
      <c r="K22" s="61"/>
    </row>
    <row r="23" spans="1:12" ht="12.75">
      <c r="A23" s="76" t="s">
        <v>18</v>
      </c>
      <c r="B23" s="5" t="s">
        <v>11</v>
      </c>
      <c r="C23" s="7" t="s">
        <v>32</v>
      </c>
      <c r="D23" s="10"/>
      <c r="E23" s="9" t="s">
        <v>42</v>
      </c>
      <c r="F23" s="62" t="s">
        <v>4</v>
      </c>
      <c r="G23" s="86">
        <f>SUM(H23:J23)</f>
        <v>21200000</v>
      </c>
      <c r="H23" s="50">
        <f>SUM(H25:H28)</f>
        <v>0</v>
      </c>
      <c r="I23" s="50">
        <f>SUM(I25:I28)</f>
        <v>10400000</v>
      </c>
      <c r="J23" s="50">
        <f>SUM(J25:J28)</f>
        <v>10800000</v>
      </c>
      <c r="K23" s="57" t="s">
        <v>44</v>
      </c>
      <c r="L23" s="21"/>
    </row>
    <row r="24" spans="1:11" ht="12.75">
      <c r="A24" s="45"/>
      <c r="B24" s="5" t="s">
        <v>12</v>
      </c>
      <c r="C24" s="7" t="s">
        <v>33</v>
      </c>
      <c r="D24" s="10"/>
      <c r="E24" s="9"/>
      <c r="F24" s="8" t="s">
        <v>3</v>
      </c>
      <c r="G24" s="28"/>
      <c r="H24" s="28"/>
      <c r="I24" s="81"/>
      <c r="J24" s="28"/>
      <c r="K24" s="57" t="s">
        <v>24</v>
      </c>
    </row>
    <row r="25" spans="1:11" ht="12.75">
      <c r="A25" s="45"/>
      <c r="B25" s="5" t="s">
        <v>13</v>
      </c>
      <c r="C25" s="7" t="s">
        <v>34</v>
      </c>
      <c r="D25" s="10"/>
      <c r="E25" s="9"/>
      <c r="F25" s="13" t="s">
        <v>5</v>
      </c>
      <c r="G25" s="26">
        <f>SUM(H25:J25)</f>
        <v>0</v>
      </c>
      <c r="H25" s="26">
        <v>0</v>
      </c>
      <c r="I25" s="26">
        <v>0</v>
      </c>
      <c r="J25" s="26">
        <v>0</v>
      </c>
      <c r="K25" s="57" t="s">
        <v>25</v>
      </c>
    </row>
    <row r="26" spans="1:11" ht="12.75">
      <c r="A26" s="45"/>
      <c r="B26" s="5" t="s">
        <v>14</v>
      </c>
      <c r="C26" s="7" t="s">
        <v>35</v>
      </c>
      <c r="D26" s="10"/>
      <c r="E26" s="9"/>
      <c r="F26" s="8" t="s">
        <v>6</v>
      </c>
      <c r="G26" s="26">
        <f>SUM(H26:J26)</f>
        <v>8480000</v>
      </c>
      <c r="H26" s="28">
        <v>0</v>
      </c>
      <c r="I26" s="81">
        <v>4160000</v>
      </c>
      <c r="J26" s="28">
        <v>4320000</v>
      </c>
      <c r="K26" s="57" t="s">
        <v>49</v>
      </c>
    </row>
    <row r="27" spans="1:12" ht="12.75">
      <c r="A27" s="45"/>
      <c r="B27" s="4"/>
      <c r="C27" s="7" t="s">
        <v>36</v>
      </c>
      <c r="D27" s="10"/>
      <c r="E27" s="9"/>
      <c r="F27" s="13" t="s">
        <v>7</v>
      </c>
      <c r="G27" s="26">
        <f>SUM(H27:J27)</f>
        <v>2120000</v>
      </c>
      <c r="H27" s="26">
        <v>0</v>
      </c>
      <c r="I27" s="80">
        <v>1040000</v>
      </c>
      <c r="J27" s="26">
        <v>1080000</v>
      </c>
      <c r="K27" s="57" t="s">
        <v>26</v>
      </c>
      <c r="L27" s="21"/>
    </row>
    <row r="28" spans="1:12" ht="12.75">
      <c r="A28" s="45"/>
      <c r="B28" s="4"/>
      <c r="C28" s="7" t="s">
        <v>37</v>
      </c>
      <c r="D28" s="10"/>
      <c r="E28" s="9"/>
      <c r="F28" s="13" t="s">
        <v>8</v>
      </c>
      <c r="G28" s="26">
        <f>SUM(H28:J28)</f>
        <v>10600000</v>
      </c>
      <c r="H28" s="26">
        <v>0</v>
      </c>
      <c r="I28" s="85">
        <v>5200000</v>
      </c>
      <c r="J28" s="26">
        <v>5400000</v>
      </c>
      <c r="K28" s="57" t="s">
        <v>27</v>
      </c>
      <c r="L28" s="21"/>
    </row>
    <row r="29" spans="1:16" ht="13.5" thickBot="1">
      <c r="A29" s="46"/>
      <c r="B29" s="47"/>
      <c r="C29" s="59" t="s">
        <v>38</v>
      </c>
      <c r="D29" s="70"/>
      <c r="E29" s="60"/>
      <c r="F29" s="71"/>
      <c r="G29" s="69"/>
      <c r="H29" s="69"/>
      <c r="I29" s="69"/>
      <c r="J29" s="69"/>
      <c r="K29" s="61"/>
      <c r="L29" s="14"/>
      <c r="M29" s="1"/>
      <c r="N29" s="1"/>
      <c r="O29" s="1"/>
      <c r="P29" s="1"/>
    </row>
    <row r="30" spans="1:16" ht="18" customHeight="1">
      <c r="A30" s="40"/>
      <c r="B30" s="6" t="s">
        <v>15</v>
      </c>
      <c r="C30" s="41"/>
      <c r="D30" s="41"/>
      <c r="E30" s="42" t="s">
        <v>42</v>
      </c>
      <c r="F30" s="43" t="s">
        <v>4</v>
      </c>
      <c r="G30" s="44">
        <f>SUM(G32:G35)</f>
        <v>57442586</v>
      </c>
      <c r="H30" s="44">
        <f>SUM(H32:H35)</f>
        <v>9171111</v>
      </c>
      <c r="I30" s="44">
        <f>SUM(I32:I35)</f>
        <v>23735702</v>
      </c>
      <c r="J30" s="44">
        <f>SUM(J32:J35)</f>
        <v>24535773</v>
      </c>
      <c r="K30" s="89"/>
      <c r="L30" s="14"/>
      <c r="M30" s="1"/>
      <c r="N30" s="1"/>
      <c r="O30" s="1"/>
      <c r="P30" s="1"/>
    </row>
    <row r="31" spans="1:16" ht="12.75">
      <c r="A31" s="45"/>
      <c r="B31" s="2"/>
      <c r="C31" s="2"/>
      <c r="D31" s="2"/>
      <c r="E31" s="9"/>
      <c r="F31" s="18" t="s">
        <v>3</v>
      </c>
      <c r="G31" s="27"/>
      <c r="H31" s="27"/>
      <c r="I31" s="27"/>
      <c r="J31" s="27"/>
      <c r="K31" s="90"/>
      <c r="L31" s="12"/>
      <c r="M31" s="12"/>
      <c r="N31" s="12"/>
      <c r="O31" s="1"/>
      <c r="P31" s="1"/>
    </row>
    <row r="32" spans="1:16" ht="12.75">
      <c r="A32" s="45"/>
      <c r="B32" s="6"/>
      <c r="C32" s="2"/>
      <c r="D32" s="2"/>
      <c r="E32" s="9"/>
      <c r="F32" s="19" t="s">
        <v>5</v>
      </c>
      <c r="G32" s="27">
        <f aca="true" t="shared" si="0" ref="G32:J35">G11+G18+G25</f>
        <v>5471983.6</v>
      </c>
      <c r="H32" s="27">
        <f t="shared" si="0"/>
        <v>910236.6000000001</v>
      </c>
      <c r="I32" s="27">
        <f t="shared" si="0"/>
        <v>2247166</v>
      </c>
      <c r="J32" s="27">
        <f t="shared" si="0"/>
        <v>2314581</v>
      </c>
      <c r="K32" s="90"/>
      <c r="L32" s="12"/>
      <c r="M32" s="12"/>
      <c r="N32" s="12"/>
      <c r="O32" s="1"/>
      <c r="P32" s="1"/>
    </row>
    <row r="33" spans="1:16" ht="12.75">
      <c r="A33" s="45"/>
      <c r="B33" s="2"/>
      <c r="C33" s="2"/>
      <c r="D33" s="2"/>
      <c r="E33" s="9"/>
      <c r="F33" s="18" t="s">
        <v>6</v>
      </c>
      <c r="G33" s="27">
        <f t="shared" si="0"/>
        <v>19101733.4</v>
      </c>
      <c r="H33" s="27">
        <f t="shared" si="0"/>
        <v>2832999.4</v>
      </c>
      <c r="I33" s="27">
        <f t="shared" si="0"/>
        <v>7996815</v>
      </c>
      <c r="J33" s="27">
        <f t="shared" si="0"/>
        <v>8271919</v>
      </c>
      <c r="K33" s="90"/>
      <c r="L33" s="12"/>
      <c r="M33" s="12"/>
      <c r="N33" s="12"/>
      <c r="O33" s="1"/>
      <c r="P33" s="1"/>
    </row>
    <row r="34" spans="1:16" ht="12.75">
      <c r="A34" s="45"/>
      <c r="B34" s="2"/>
      <c r="C34" s="2"/>
      <c r="D34" s="2"/>
      <c r="E34" s="9"/>
      <c r="F34" s="19" t="s">
        <v>7</v>
      </c>
      <c r="G34" s="27">
        <f t="shared" si="0"/>
        <v>2220000</v>
      </c>
      <c r="H34" s="27">
        <f t="shared" si="0"/>
        <v>100000</v>
      </c>
      <c r="I34" s="27">
        <f t="shared" si="0"/>
        <v>1040000</v>
      </c>
      <c r="J34" s="27">
        <f t="shared" si="0"/>
        <v>1080000</v>
      </c>
      <c r="K34" s="90"/>
      <c r="L34" s="12"/>
      <c r="M34" s="12"/>
      <c r="N34" s="12"/>
      <c r="O34" s="1"/>
      <c r="P34" s="1"/>
    </row>
    <row r="35" spans="1:16" ht="13.5" thickBot="1">
      <c r="A35" s="46"/>
      <c r="B35" s="47"/>
      <c r="C35" s="47"/>
      <c r="D35" s="47"/>
      <c r="E35" s="48"/>
      <c r="F35" s="49" t="s">
        <v>8</v>
      </c>
      <c r="G35" s="39">
        <f t="shared" si="0"/>
        <v>30648869</v>
      </c>
      <c r="H35" s="39">
        <f t="shared" si="0"/>
        <v>5327875</v>
      </c>
      <c r="I35" s="39">
        <f t="shared" si="0"/>
        <v>12451721</v>
      </c>
      <c r="J35" s="39">
        <f t="shared" si="0"/>
        <v>12869273</v>
      </c>
      <c r="K35" s="91"/>
      <c r="L35" s="12"/>
      <c r="M35" s="12"/>
      <c r="N35" s="12"/>
      <c r="O35" s="1"/>
      <c r="P35" s="1"/>
    </row>
    <row r="36" spans="1:16" ht="12.75">
      <c r="A36" s="30"/>
      <c r="B36" s="20" t="s">
        <v>28</v>
      </c>
      <c r="C36" s="31"/>
      <c r="D36" s="31"/>
      <c r="E36" s="32"/>
      <c r="F36" s="33" t="s">
        <v>4</v>
      </c>
      <c r="G36" s="34">
        <f>G30</f>
        <v>57442586</v>
      </c>
      <c r="H36" s="34">
        <f>H30</f>
        <v>9171111</v>
      </c>
      <c r="I36" s="34">
        <f>I30</f>
        <v>23735702</v>
      </c>
      <c r="J36" s="34">
        <f>J30</f>
        <v>24535773</v>
      </c>
      <c r="K36" s="92"/>
      <c r="L36" s="12"/>
      <c r="M36" s="12"/>
      <c r="N36" s="12"/>
      <c r="O36" s="1"/>
      <c r="P36" s="1"/>
    </row>
    <row r="37" spans="1:16" ht="12.75">
      <c r="A37" s="35"/>
      <c r="B37" s="20"/>
      <c r="C37" s="1"/>
      <c r="D37" s="1"/>
      <c r="E37" s="1"/>
      <c r="F37" s="22" t="s">
        <v>3</v>
      </c>
      <c r="G37" s="27"/>
      <c r="H37" s="27"/>
      <c r="I37" s="27"/>
      <c r="J37" s="27"/>
      <c r="K37" s="93"/>
      <c r="L37" s="1"/>
      <c r="M37" s="1"/>
      <c r="N37" s="1"/>
      <c r="O37" s="1"/>
      <c r="P37" s="1"/>
    </row>
    <row r="38" spans="1:16" ht="12.75">
      <c r="A38" s="35"/>
      <c r="B38" s="1"/>
      <c r="C38" s="1"/>
      <c r="D38" s="1"/>
      <c r="E38" s="1"/>
      <c r="F38" s="22" t="s">
        <v>5</v>
      </c>
      <c r="G38" s="27">
        <f aca="true" t="shared" si="1" ref="G38:J41">G32</f>
        <v>5471983.6</v>
      </c>
      <c r="H38" s="27">
        <f t="shared" si="1"/>
        <v>910236.6000000001</v>
      </c>
      <c r="I38" s="27">
        <f t="shared" si="1"/>
        <v>2247166</v>
      </c>
      <c r="J38" s="27">
        <f t="shared" si="1"/>
        <v>2314581</v>
      </c>
      <c r="K38" s="93"/>
      <c r="L38" s="1"/>
      <c r="M38" s="1"/>
      <c r="N38" s="1"/>
      <c r="O38" s="1"/>
      <c r="P38" s="1"/>
    </row>
    <row r="39" spans="1:16" ht="12.75">
      <c r="A39" s="35"/>
      <c r="B39" s="1"/>
      <c r="C39" s="1"/>
      <c r="D39" s="1"/>
      <c r="E39" s="1"/>
      <c r="F39" s="22" t="s">
        <v>6</v>
      </c>
      <c r="G39" s="27">
        <f t="shared" si="1"/>
        <v>19101733.4</v>
      </c>
      <c r="H39" s="27">
        <f t="shared" si="1"/>
        <v>2832999.4</v>
      </c>
      <c r="I39" s="27">
        <f t="shared" si="1"/>
        <v>7996815</v>
      </c>
      <c r="J39" s="27">
        <f t="shared" si="1"/>
        <v>8271919</v>
      </c>
      <c r="K39" s="93"/>
      <c r="L39" s="1"/>
      <c r="M39" s="1"/>
      <c r="N39" s="1"/>
      <c r="O39" s="1"/>
      <c r="P39" s="1"/>
    </row>
    <row r="40" spans="1:11" ht="12.75">
      <c r="A40" s="35"/>
      <c r="B40" s="1"/>
      <c r="C40" s="1"/>
      <c r="D40" s="1"/>
      <c r="E40" s="1"/>
      <c r="F40" s="22" t="s">
        <v>7</v>
      </c>
      <c r="G40" s="27">
        <f t="shared" si="1"/>
        <v>2220000</v>
      </c>
      <c r="H40" s="27">
        <f t="shared" si="1"/>
        <v>100000</v>
      </c>
      <c r="I40" s="27">
        <f t="shared" si="1"/>
        <v>1040000</v>
      </c>
      <c r="J40" s="27">
        <f t="shared" si="1"/>
        <v>1080000</v>
      </c>
      <c r="K40" s="93"/>
    </row>
    <row r="41" spans="1:11" ht="13.5" thickBot="1">
      <c r="A41" s="36"/>
      <c r="B41" s="37"/>
      <c r="C41" s="37"/>
      <c r="D41" s="37"/>
      <c r="E41" s="37"/>
      <c r="F41" s="38" t="s">
        <v>8</v>
      </c>
      <c r="G41" s="39">
        <f t="shared" si="1"/>
        <v>30648869</v>
      </c>
      <c r="H41" s="39">
        <f t="shared" si="1"/>
        <v>5327875</v>
      </c>
      <c r="I41" s="39">
        <f t="shared" si="1"/>
        <v>12451721</v>
      </c>
      <c r="J41" s="39">
        <f t="shared" si="1"/>
        <v>12869273</v>
      </c>
      <c r="K41" s="94"/>
    </row>
    <row r="42" spans="6:11" ht="12.75">
      <c r="F42" s="1"/>
      <c r="G42" s="3"/>
      <c r="H42" s="3"/>
      <c r="I42" s="3"/>
      <c r="J42" s="3"/>
      <c r="K42" s="1"/>
    </row>
    <row r="43" spans="6:10" ht="12.75">
      <c r="F43" s="1"/>
      <c r="G43" s="1"/>
      <c r="H43" s="1"/>
      <c r="I43" s="1"/>
      <c r="J43" s="1"/>
    </row>
    <row r="46" ht="12.75">
      <c r="H46" s="21"/>
    </row>
  </sheetData>
  <sheetProtection/>
  <mergeCells count="16">
    <mergeCell ref="J1:K1"/>
    <mergeCell ref="A3:A6"/>
    <mergeCell ref="B3:B6"/>
    <mergeCell ref="C3:C6"/>
    <mergeCell ref="D3:D6"/>
    <mergeCell ref="E3:E6"/>
    <mergeCell ref="F3:F6"/>
    <mergeCell ref="G3:J4"/>
    <mergeCell ref="K3:K6"/>
    <mergeCell ref="G5:G6"/>
    <mergeCell ref="H5:H6"/>
    <mergeCell ref="I5:I6"/>
    <mergeCell ref="J5:J6"/>
    <mergeCell ref="B8:K8"/>
    <mergeCell ref="K30:K35"/>
    <mergeCell ref="K36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Lix</cp:lastModifiedBy>
  <cp:lastPrinted>2019-09-26T13:06:25Z</cp:lastPrinted>
  <dcterms:created xsi:type="dcterms:W3CDTF">2013-08-29T07:54:45Z</dcterms:created>
  <dcterms:modified xsi:type="dcterms:W3CDTF">2019-09-26T13:06:32Z</dcterms:modified>
  <cp:category/>
  <cp:version/>
  <cp:contentType/>
  <cp:contentStatus/>
</cp:coreProperties>
</file>