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92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'Лист1'!$A$1:$N$48</definedName>
  </definedNames>
  <calcPr fullCalcOnLoad="1"/>
</workbook>
</file>

<file path=xl/sharedStrings.xml><?xml version="1.0" encoding="utf-8"?>
<sst xmlns="http://schemas.openxmlformats.org/spreadsheetml/2006/main" count="79" uniqueCount="34">
  <si>
    <t xml:space="preserve">Наименование   
мероприятия    
программы
</t>
  </si>
  <si>
    <t>№ п/п</t>
  </si>
  <si>
    <t xml:space="preserve">Срок   
начала / 
окончания
работ
</t>
  </si>
  <si>
    <t xml:space="preserve">Источники
финансирования
</t>
  </si>
  <si>
    <t>Ожидаемые результаты реализации мероприятия</t>
  </si>
  <si>
    <t>Всего</t>
  </si>
  <si>
    <t>Всего, в том числе:</t>
  </si>
  <si>
    <t>Федеральный бюджет</t>
  </si>
  <si>
    <t>Областной бюджет</t>
  </si>
  <si>
    <t>Бюджет района</t>
  </si>
  <si>
    <t>Бюджет поселения</t>
  </si>
  <si>
    <t>Внебюджетные источники</t>
  </si>
  <si>
    <t>ИТОГО ПО ПРОГРАММЕ</t>
  </si>
  <si>
    <t>Ответственный исполнитель</t>
  </si>
  <si>
    <t xml:space="preserve">Объемы финансирования, 
в т.ч. по годам    
(рублей)
</t>
  </si>
  <si>
    <t>Обустройство дворовых территорий в МО "Октябрьское"</t>
  </si>
  <si>
    <t xml:space="preserve">Обустройство дворовых территорий в  МО "Киземское" </t>
  </si>
  <si>
    <t xml:space="preserve">Обустройство дворовых территорий в  МО "Шангальское" </t>
  </si>
  <si>
    <t>Обустройство наиболее посещаемых муниципальных общественных территорий в МО «Октябрьское».</t>
  </si>
  <si>
    <t>Обустройство наиболее посещаемых муниципальных общественных территорий в МО «Киземское».</t>
  </si>
  <si>
    <t>Обустройство наиболее посещаемых муниципальных общественных территорий в МО «Шангальское».</t>
  </si>
  <si>
    <t>2018-2024</t>
  </si>
  <si>
    <t xml:space="preserve">32 дворовых территорий в  МО "Киземское" </t>
  </si>
  <si>
    <t xml:space="preserve">18 дворовых территорий в  МО "Шангальское" </t>
  </si>
  <si>
    <t>5 наиболее посещаемых муниципальных общественных территорий в МО «Киземское».</t>
  </si>
  <si>
    <t xml:space="preserve"> 2 наиболее посещаемых муниципальных общественных территорий в МО «Шангальское».</t>
  </si>
  <si>
    <t xml:space="preserve">Приложение №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</si>
  <si>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Механизм прямого участия граждан в формировании комфортной городской среды,  доля граждан, принимающих участие в решении вопросов развития городской среды -  30 процентов,                              70 дворовых территорий в МО "Октябрьское"</t>
  </si>
  <si>
    <t>Комфортность городской среды,  индекс качества городской среды - 30 процентов,                                 5 наиболее посещаемых муниципальных общественных территорий в МО «Октябрьское».</t>
  </si>
  <si>
    <t>Управление строительства и инфраструктуры
администрации МО "Устьянский муниципальный район, администрация МО "Октябрьское"</t>
  </si>
  <si>
    <t>Управление строительства и инфраструктуры
администрации МО "Устьянский муниципальный район, администрация МО "Киземское"</t>
  </si>
  <si>
    <t>Управление строительства и инфраструктуры
администрации МО "Устьянский муниципальный район, администрация МО "Шангальское"</t>
  </si>
  <si>
    <t xml:space="preserve">Перечень мероприятий муниципальной программы "Формирование современной городской среды на территории  мунициипального образования  "Устьянский муниципальный район" </t>
  </si>
  <si>
    <t xml:space="preserve">Формирование современной городской среды на территории МО "Устьянский муниципальный район"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</si>
</sst>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3">
    <font>
      <sz val="10"/>
      <name val="Arial Cyr"/>
      <family val="0"/>
    </font>
    <font>
      <sz val="8"/>
      <name val="Arial"/>
      <family val="2"/>
    </font>
    <font>
      <sz val="8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right" wrapText="1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5"/>
  <sheetViews>
    <sheetView tabSelected="1" view="pageBreakPreview" zoomScaleSheetLayoutView="100" zoomScalePageLayoutView="0" workbookViewId="0" topLeftCell="A31">
      <selection activeCell="F49" sqref="F49"/>
    </sheetView>
  </sheetViews>
  <sheetFormatPr defaultColWidth="9.00390625" defaultRowHeight="12.75"/>
  <cols>
    <col min="1" max="1" width="5.25390625" style="0" customWidth="1"/>
    <col min="2" max="2" width="16.625" style="0" customWidth="1"/>
    <col min="3" max="3" width="22.375" style="0" customWidth="1"/>
    <col min="4" max="4" width="11.875" style="0" customWidth="1"/>
    <col min="5" max="5" width="27.875" style="0" customWidth="1"/>
    <col min="6" max="6" width="11.75390625" style="0" bestFit="1" customWidth="1"/>
    <col min="7" max="7" width="10.125" style="0" bestFit="1" customWidth="1"/>
    <col min="8" max="8" width="10.875" style="0" bestFit="1" customWidth="1"/>
    <col min="9" max="9" width="11.00390625" style="0" customWidth="1"/>
    <col min="10" max="10" width="13.75390625" style="0" customWidth="1"/>
    <col min="11" max="11" width="12.875" style="0" customWidth="1"/>
    <col min="12" max="12" width="12.125" style="0" customWidth="1"/>
    <col min="13" max="13" width="11.625" style="0" customWidth="1"/>
    <col min="14" max="14" width="21.875" style="0" customWidth="1"/>
    <col min="15" max="15" width="9.125" style="0" hidden="1" customWidth="1"/>
    <col min="16" max="16" width="2.00390625" style="0" customWidth="1"/>
  </cols>
  <sheetData>
    <row r="1" spans="1:16" ht="15.75" customHeight="1">
      <c r="A1" s="12" t="s">
        <v>26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4"/>
    </row>
    <row r="2" spans="1:16" ht="18" customHeight="1">
      <c r="A2" s="9" t="s">
        <v>32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56.25" customHeight="1">
      <c r="A3" s="9" t="s">
        <v>1</v>
      </c>
      <c r="B3" s="9" t="s">
        <v>0</v>
      </c>
      <c r="C3" s="9" t="s">
        <v>13</v>
      </c>
      <c r="D3" s="9" t="s">
        <v>2</v>
      </c>
      <c r="E3" s="9" t="s">
        <v>3</v>
      </c>
      <c r="F3" s="15" t="s">
        <v>14</v>
      </c>
      <c r="G3" s="16"/>
      <c r="H3" s="16"/>
      <c r="I3" s="16"/>
      <c r="J3" s="16"/>
      <c r="K3" s="16"/>
      <c r="L3" s="16"/>
      <c r="M3" s="17"/>
      <c r="N3" s="9" t="s">
        <v>4</v>
      </c>
      <c r="O3" s="9"/>
      <c r="P3" s="9"/>
    </row>
    <row r="4" spans="1:16" ht="12.75">
      <c r="A4" s="9"/>
      <c r="B4" s="9"/>
      <c r="C4" s="9"/>
      <c r="D4" s="9"/>
      <c r="E4" s="9"/>
      <c r="F4" s="2" t="s">
        <v>5</v>
      </c>
      <c r="G4" s="2">
        <v>2018</v>
      </c>
      <c r="H4" s="2">
        <v>2019</v>
      </c>
      <c r="I4" s="2">
        <v>2020</v>
      </c>
      <c r="J4" s="2">
        <v>2021</v>
      </c>
      <c r="K4" s="2">
        <v>2022</v>
      </c>
      <c r="L4" s="2">
        <v>2023</v>
      </c>
      <c r="M4" s="2">
        <v>2024</v>
      </c>
      <c r="N4" s="9"/>
      <c r="O4" s="9"/>
      <c r="P4" s="9"/>
    </row>
    <row r="5" spans="1:16" ht="12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9</v>
      </c>
      <c r="H5" s="2">
        <v>10</v>
      </c>
      <c r="I5" s="2">
        <v>11</v>
      </c>
      <c r="J5" s="2">
        <v>12</v>
      </c>
      <c r="K5" s="2">
        <v>13</v>
      </c>
      <c r="L5" s="2">
        <v>14</v>
      </c>
      <c r="M5" s="2">
        <v>15</v>
      </c>
      <c r="N5" s="9">
        <v>15</v>
      </c>
      <c r="O5" s="9"/>
      <c r="P5" s="9"/>
    </row>
    <row r="6" spans="1:16" s="3" customFormat="1" ht="12.75" customHeight="1">
      <c r="A6" s="18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:16" s="3" customFormat="1" ht="15.75" customHeight="1">
      <c r="A7" s="10">
        <v>1</v>
      </c>
      <c r="B7" s="11" t="s">
        <v>15</v>
      </c>
      <c r="C7" s="10" t="s">
        <v>29</v>
      </c>
      <c r="D7" s="10" t="s">
        <v>21</v>
      </c>
      <c r="E7" s="4" t="s">
        <v>6</v>
      </c>
      <c r="F7" s="6">
        <f aca="true" t="shared" si="0" ref="F7:F12">SUM(G7:M7)</f>
        <v>5451087.890000001</v>
      </c>
      <c r="G7" s="6">
        <f>SUM(G8:G12)</f>
        <v>3021355.6300000004</v>
      </c>
      <c r="H7" s="6">
        <v>2429732.26</v>
      </c>
      <c r="I7" s="6">
        <f>SUM(I8:I12)</f>
        <v>0</v>
      </c>
      <c r="J7" s="6">
        <f>J8+J9+J10</f>
        <v>0</v>
      </c>
      <c r="K7" s="6">
        <v>0</v>
      </c>
      <c r="L7" s="6">
        <v>0</v>
      </c>
      <c r="M7" s="6">
        <v>0</v>
      </c>
      <c r="N7" s="11" t="s">
        <v>27</v>
      </c>
      <c r="O7" s="7"/>
      <c r="P7" s="7"/>
    </row>
    <row r="8" spans="1:16" s="3" customFormat="1" ht="15" customHeight="1">
      <c r="A8" s="10"/>
      <c r="B8" s="11"/>
      <c r="C8" s="10"/>
      <c r="D8" s="10"/>
      <c r="E8" s="4" t="s">
        <v>7</v>
      </c>
      <c r="F8" s="6">
        <f t="shared" si="0"/>
        <v>4381778.3100000005</v>
      </c>
      <c r="G8" s="6">
        <v>2047329.73</v>
      </c>
      <c r="H8" s="6">
        <v>2334448.58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11"/>
      <c r="O8" s="7"/>
      <c r="P8" s="7"/>
    </row>
    <row r="9" spans="1:16" s="3" customFormat="1" ht="12" customHeight="1">
      <c r="A9" s="10"/>
      <c r="B9" s="11"/>
      <c r="C9" s="10"/>
      <c r="D9" s="10"/>
      <c r="E9" s="4" t="s">
        <v>8</v>
      </c>
      <c r="F9" s="6">
        <f t="shared" si="0"/>
        <v>472823.58999999997</v>
      </c>
      <c r="G9" s="6">
        <v>425181.72</v>
      </c>
      <c r="H9" s="6">
        <v>47641.87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11"/>
      <c r="O9" s="7"/>
      <c r="P9" s="7"/>
    </row>
    <row r="10" spans="1:16" s="3" customFormat="1" ht="13.5" customHeight="1">
      <c r="A10" s="10"/>
      <c r="B10" s="11"/>
      <c r="C10" s="10"/>
      <c r="D10" s="10"/>
      <c r="E10" s="4" t="s">
        <v>9</v>
      </c>
      <c r="F10" s="6">
        <f t="shared" si="0"/>
        <v>366485.99</v>
      </c>
      <c r="G10" s="6">
        <v>318844.18</v>
      </c>
      <c r="H10" s="6">
        <v>47641.81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11"/>
      <c r="O10" s="7"/>
      <c r="P10" s="7"/>
    </row>
    <row r="11" spans="1:16" s="3" customFormat="1" ht="15.75" customHeight="1">
      <c r="A11" s="10"/>
      <c r="B11" s="11"/>
      <c r="C11" s="10"/>
      <c r="D11" s="10"/>
      <c r="E11" s="4" t="s">
        <v>10</v>
      </c>
      <c r="F11" s="6">
        <f t="shared" si="0"/>
        <v>230000</v>
      </c>
      <c r="G11" s="6">
        <v>230000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11"/>
      <c r="O11" s="7"/>
      <c r="P11" s="7"/>
    </row>
    <row r="12" spans="1:16" s="3" customFormat="1" ht="19.5" customHeight="1">
      <c r="A12" s="10"/>
      <c r="B12" s="11"/>
      <c r="C12" s="10"/>
      <c r="D12" s="10"/>
      <c r="E12" s="4" t="s">
        <v>11</v>
      </c>
      <c r="F12" s="6">
        <f t="shared" si="0"/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11"/>
      <c r="O12" s="7"/>
      <c r="P12" s="7"/>
    </row>
    <row r="13" spans="1:16" s="3" customFormat="1" ht="12.75" customHeight="1">
      <c r="A13" s="10">
        <v>2</v>
      </c>
      <c r="B13" s="11" t="s">
        <v>16</v>
      </c>
      <c r="C13" s="10" t="s">
        <v>30</v>
      </c>
      <c r="D13" s="10" t="s">
        <v>21</v>
      </c>
      <c r="E13" s="4" t="s">
        <v>6</v>
      </c>
      <c r="F13" s="6">
        <f>F14+F15+F16+F17+F18</f>
        <v>260658.08</v>
      </c>
      <c r="G13" s="6">
        <f>SUM(G14:G18)</f>
        <v>260658.08</v>
      </c>
      <c r="H13" s="6">
        <f>SUM(H14:H18)</f>
        <v>0</v>
      </c>
      <c r="I13" s="6">
        <f>SUM(I14:I18)</f>
        <v>0</v>
      </c>
      <c r="J13" s="6">
        <f>J14+J15+J16</f>
        <v>0</v>
      </c>
      <c r="K13" s="6">
        <v>0</v>
      </c>
      <c r="L13" s="6">
        <v>0</v>
      </c>
      <c r="M13" s="6">
        <v>0</v>
      </c>
      <c r="N13" s="11" t="s">
        <v>22</v>
      </c>
      <c r="O13" s="7"/>
      <c r="P13" s="7"/>
    </row>
    <row r="14" spans="1:16" s="3" customFormat="1" ht="12.75" customHeight="1">
      <c r="A14" s="10"/>
      <c r="B14" s="11"/>
      <c r="C14" s="10"/>
      <c r="D14" s="10"/>
      <c r="E14" s="4" t="s">
        <v>7</v>
      </c>
      <c r="F14" s="6">
        <f>SUM(G14:M14)</f>
        <v>149608.33</v>
      </c>
      <c r="G14" s="6">
        <v>149608.33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11"/>
      <c r="O14" s="7"/>
      <c r="P14" s="7"/>
    </row>
    <row r="15" spans="1:16" s="3" customFormat="1" ht="12.75">
      <c r="A15" s="10"/>
      <c r="B15" s="11"/>
      <c r="C15" s="10"/>
      <c r="D15" s="10"/>
      <c r="E15" s="4" t="s">
        <v>8</v>
      </c>
      <c r="F15" s="6">
        <f>SUM(G15:M15)</f>
        <v>31070.1</v>
      </c>
      <c r="G15" s="6">
        <v>31070.1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11"/>
      <c r="O15" s="7"/>
      <c r="P15" s="7"/>
    </row>
    <row r="16" spans="1:16" s="3" customFormat="1" ht="12.75">
      <c r="A16" s="10"/>
      <c r="B16" s="11"/>
      <c r="C16" s="10"/>
      <c r="D16" s="10"/>
      <c r="E16" s="8" t="s">
        <v>9</v>
      </c>
      <c r="F16" s="6">
        <f>SUM(G16:M16)</f>
        <v>24979.65</v>
      </c>
      <c r="G16" s="6">
        <v>24979.65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11"/>
      <c r="O16" s="7"/>
      <c r="P16" s="7"/>
    </row>
    <row r="17" spans="1:16" s="3" customFormat="1" ht="12.75">
      <c r="A17" s="10"/>
      <c r="B17" s="11"/>
      <c r="C17" s="10"/>
      <c r="D17" s="10"/>
      <c r="E17" s="8" t="s">
        <v>10</v>
      </c>
      <c r="F17" s="6">
        <f>SUM(G17:M17)</f>
        <v>55000</v>
      </c>
      <c r="G17" s="6">
        <v>55000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11"/>
      <c r="O17" s="7"/>
      <c r="P17" s="7"/>
    </row>
    <row r="18" spans="1:16" s="3" customFormat="1" ht="12.75">
      <c r="A18" s="10"/>
      <c r="B18" s="11"/>
      <c r="C18" s="10"/>
      <c r="D18" s="10"/>
      <c r="E18" s="4" t="s">
        <v>11</v>
      </c>
      <c r="F18" s="6">
        <f>SUM(G18:K18)</f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11"/>
      <c r="O18" s="7"/>
      <c r="P18" s="7"/>
    </row>
    <row r="19" spans="1:16" s="3" customFormat="1" ht="12.75" customHeight="1">
      <c r="A19" s="10">
        <v>3</v>
      </c>
      <c r="B19" s="11" t="s">
        <v>17</v>
      </c>
      <c r="C19" s="10" t="s">
        <v>31</v>
      </c>
      <c r="D19" s="10" t="s">
        <v>21</v>
      </c>
      <c r="E19" s="4" t="s">
        <v>6</v>
      </c>
      <c r="F19" s="6">
        <f>F20+F21+F22+F23+F24</f>
        <v>2951933.5399999996</v>
      </c>
      <c r="G19" s="6">
        <f>G20+G21+G22+G23+G24</f>
        <v>1499662.75</v>
      </c>
      <c r="H19" s="6">
        <f>H20+H21+H22+H23+H24</f>
        <v>1452270.7899999998</v>
      </c>
      <c r="I19" s="6">
        <f>I20+I21+I22+I23+I24</f>
        <v>0</v>
      </c>
      <c r="J19" s="6">
        <f>J20+J21+J22</f>
        <v>0</v>
      </c>
      <c r="K19" s="6">
        <v>0</v>
      </c>
      <c r="L19" s="6">
        <v>0</v>
      </c>
      <c r="M19" s="6">
        <v>0</v>
      </c>
      <c r="N19" s="11" t="s">
        <v>23</v>
      </c>
      <c r="O19" s="7"/>
      <c r="P19" s="7"/>
    </row>
    <row r="20" spans="1:16" s="3" customFormat="1" ht="12.75" customHeight="1">
      <c r="A20" s="10"/>
      <c r="B20" s="11"/>
      <c r="C20" s="10"/>
      <c r="D20" s="10"/>
      <c r="E20" s="4" t="s">
        <v>7</v>
      </c>
      <c r="F20" s="6">
        <f>SUM(G20:M20)</f>
        <v>2524199.3499999996</v>
      </c>
      <c r="G20" s="6">
        <v>1128880.4</v>
      </c>
      <c r="H20" s="6">
        <v>1395318.95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11"/>
      <c r="O20" s="7"/>
      <c r="P20" s="7"/>
    </row>
    <row r="21" spans="1:16" s="3" customFormat="1" ht="12.75">
      <c r="A21" s="10"/>
      <c r="B21" s="11"/>
      <c r="C21" s="10"/>
      <c r="D21" s="10"/>
      <c r="E21" s="4" t="s">
        <v>8</v>
      </c>
      <c r="F21" s="6">
        <f>SUM(G21:M21)</f>
        <v>262925.31</v>
      </c>
      <c r="G21" s="6">
        <v>234449.37</v>
      </c>
      <c r="H21" s="6">
        <v>28475.94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11"/>
      <c r="O21" s="7"/>
      <c r="P21" s="7"/>
    </row>
    <row r="22" spans="1:16" s="3" customFormat="1" ht="12.75">
      <c r="A22" s="10"/>
      <c r="B22" s="11"/>
      <c r="C22" s="10"/>
      <c r="D22" s="10"/>
      <c r="E22" s="4" t="s">
        <v>9</v>
      </c>
      <c r="F22" s="6">
        <f>SUM(G22:M22)</f>
        <v>164808.88</v>
      </c>
      <c r="G22" s="6">
        <v>136332.98</v>
      </c>
      <c r="H22" s="6">
        <v>28475.9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11"/>
      <c r="O22" s="7"/>
      <c r="P22" s="7"/>
    </row>
    <row r="23" spans="1:16" s="3" customFormat="1" ht="12.75">
      <c r="A23" s="10"/>
      <c r="B23" s="11"/>
      <c r="C23" s="10"/>
      <c r="D23" s="10"/>
      <c r="E23" s="4" t="s">
        <v>10</v>
      </c>
      <c r="F23" s="6">
        <f>SUM(G23:M23)</f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11"/>
      <c r="O23" s="7"/>
      <c r="P23" s="7"/>
    </row>
    <row r="24" spans="1:16" s="3" customFormat="1" ht="12.75">
      <c r="A24" s="10"/>
      <c r="B24" s="11"/>
      <c r="C24" s="10"/>
      <c r="D24" s="10"/>
      <c r="E24" s="4" t="s">
        <v>11</v>
      </c>
      <c r="F24" s="6">
        <f>SUM(G24:K24)</f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11"/>
      <c r="O24" s="7"/>
      <c r="P24" s="7"/>
    </row>
    <row r="25" spans="1:16" s="3" customFormat="1" ht="12.75" customHeight="1">
      <c r="A25" s="10">
        <v>4</v>
      </c>
      <c r="B25" s="11" t="s">
        <v>18</v>
      </c>
      <c r="C25" s="10" t="s">
        <v>29</v>
      </c>
      <c r="D25" s="10" t="s">
        <v>21</v>
      </c>
      <c r="E25" s="4" t="s">
        <v>6</v>
      </c>
      <c r="F25" s="6">
        <f>F26+F27+F28+F29+F30</f>
        <v>17059941.26</v>
      </c>
      <c r="G25" s="6">
        <f>SUM(G26:G30)</f>
        <v>1821056.0300000003</v>
      </c>
      <c r="H25" s="6">
        <v>3237205.59</v>
      </c>
      <c r="I25" s="6">
        <f>I26+I27+I28</f>
        <v>3857795.94</v>
      </c>
      <c r="J25" s="6">
        <f>J26+J27+J28</f>
        <v>3977845.6800000006</v>
      </c>
      <c r="K25" s="6">
        <f>K26+K27+K28+K29+K30</f>
        <v>4166038.0199999996</v>
      </c>
      <c r="L25" s="6">
        <v>0</v>
      </c>
      <c r="M25" s="6">
        <v>0</v>
      </c>
      <c r="N25" s="11" t="s">
        <v>28</v>
      </c>
      <c r="O25" s="7"/>
      <c r="P25" s="7"/>
    </row>
    <row r="26" spans="1:16" s="3" customFormat="1" ht="12.75" customHeight="1">
      <c r="A26" s="10"/>
      <c r="B26" s="11"/>
      <c r="C26" s="10"/>
      <c r="D26" s="10"/>
      <c r="E26" s="4" t="s">
        <v>7</v>
      </c>
      <c r="F26" s="6">
        <f>SUM(G26:M26)</f>
        <v>14875072.930000002</v>
      </c>
      <c r="G26" s="6">
        <v>1242692.87</v>
      </c>
      <c r="H26" s="6">
        <v>3110256.26</v>
      </c>
      <c r="I26" s="6">
        <v>3388639.93</v>
      </c>
      <c r="J26" s="6">
        <v>3492359.47</v>
      </c>
      <c r="K26" s="6">
        <v>3641124.4</v>
      </c>
      <c r="L26" s="6">
        <v>0</v>
      </c>
      <c r="M26" s="6">
        <v>0</v>
      </c>
      <c r="N26" s="11"/>
      <c r="O26" s="7"/>
      <c r="P26" s="7"/>
    </row>
    <row r="27" spans="1:16" s="3" customFormat="1" ht="12.75">
      <c r="A27" s="10"/>
      <c r="B27" s="11"/>
      <c r="C27" s="10"/>
      <c r="D27" s="10"/>
      <c r="E27" s="4" t="s">
        <v>8</v>
      </c>
      <c r="F27" s="6">
        <f>SUM(G27:M27)</f>
        <v>547018.5</v>
      </c>
      <c r="G27" s="6">
        <v>268806.28</v>
      </c>
      <c r="H27" s="6">
        <v>63474.71</v>
      </c>
      <c r="I27" s="6">
        <v>69156.01</v>
      </c>
      <c r="J27" s="6">
        <v>71272.74</v>
      </c>
      <c r="K27" s="6">
        <v>74308.76</v>
      </c>
      <c r="L27" s="6">
        <v>0</v>
      </c>
      <c r="M27" s="6">
        <v>0</v>
      </c>
      <c r="N27" s="11"/>
      <c r="O27" s="7"/>
      <c r="P27" s="7"/>
    </row>
    <row r="28" spans="1:16" s="3" customFormat="1" ht="12.75">
      <c r="A28" s="10"/>
      <c r="B28" s="11"/>
      <c r="C28" s="10"/>
      <c r="D28" s="10"/>
      <c r="E28" s="4" t="s">
        <v>9</v>
      </c>
      <c r="F28" s="6">
        <f>SUM(G28:M28)</f>
        <v>1407849.83</v>
      </c>
      <c r="G28" s="6">
        <v>79556.88</v>
      </c>
      <c r="H28" s="6">
        <v>63474.62</v>
      </c>
      <c r="I28" s="6">
        <v>400000</v>
      </c>
      <c r="J28" s="6">
        <v>414213.47</v>
      </c>
      <c r="K28" s="6">
        <v>450604.86</v>
      </c>
      <c r="L28" s="6">
        <v>0</v>
      </c>
      <c r="M28" s="6">
        <v>0</v>
      </c>
      <c r="N28" s="11"/>
      <c r="O28" s="7"/>
      <c r="P28" s="7"/>
    </row>
    <row r="29" spans="1:16" s="3" customFormat="1" ht="12.75">
      <c r="A29" s="10"/>
      <c r="B29" s="11"/>
      <c r="C29" s="10"/>
      <c r="D29" s="10"/>
      <c r="E29" s="4" t="s">
        <v>10</v>
      </c>
      <c r="F29" s="6">
        <f>SUM(G29:M29)</f>
        <v>230000</v>
      </c>
      <c r="G29" s="6">
        <v>230000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11"/>
      <c r="O29" s="7"/>
      <c r="P29" s="7"/>
    </row>
    <row r="30" spans="1:16" s="3" customFormat="1" ht="18" customHeight="1">
      <c r="A30" s="10"/>
      <c r="B30" s="11"/>
      <c r="C30" s="10"/>
      <c r="D30" s="10"/>
      <c r="E30" s="4" t="s">
        <v>11</v>
      </c>
      <c r="F30" s="6">
        <f>SUM(G30:K30)</f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11"/>
      <c r="O30" s="7"/>
      <c r="P30" s="7"/>
    </row>
    <row r="31" spans="1:16" s="3" customFormat="1" ht="12.75" customHeight="1">
      <c r="A31" s="10">
        <v>5</v>
      </c>
      <c r="B31" s="11" t="s">
        <v>19</v>
      </c>
      <c r="C31" s="10" t="s">
        <v>30</v>
      </c>
      <c r="D31" s="10" t="s">
        <v>21</v>
      </c>
      <c r="E31" s="4" t="s">
        <v>6</v>
      </c>
      <c r="F31" s="6">
        <f>F32+F33+F34+F35+F36</f>
        <v>7427522.2</v>
      </c>
      <c r="G31" s="6">
        <f>SUM(G32:G36)</f>
        <v>1226015.06</v>
      </c>
      <c r="H31" s="6">
        <v>1722141.46</v>
      </c>
      <c r="I31" s="6">
        <f>I32+I33+I34</f>
        <v>1388489.47</v>
      </c>
      <c r="J31" s="6">
        <f>J32+J33+J34</f>
        <v>1522528.3499999999</v>
      </c>
      <c r="K31" s="6">
        <f>K32+K33+K34+K35+K36</f>
        <v>1568347.86</v>
      </c>
      <c r="L31" s="6">
        <v>0</v>
      </c>
      <c r="M31" s="6">
        <v>0</v>
      </c>
      <c r="N31" s="11" t="s">
        <v>24</v>
      </c>
      <c r="O31" s="7"/>
      <c r="P31" s="7"/>
    </row>
    <row r="32" spans="1:16" s="3" customFormat="1" ht="12.75" customHeight="1">
      <c r="A32" s="10"/>
      <c r="B32" s="11"/>
      <c r="C32" s="10"/>
      <c r="D32" s="10"/>
      <c r="E32" s="4" t="s">
        <v>7</v>
      </c>
      <c r="F32" s="6">
        <f>SUM(G32:M32)</f>
        <v>6515735.36</v>
      </c>
      <c r="G32" s="6">
        <v>886696.78</v>
      </c>
      <c r="H32" s="6">
        <v>1654606.45</v>
      </c>
      <c r="I32" s="6">
        <v>1315639.64</v>
      </c>
      <c r="J32" s="6">
        <v>1301672.41</v>
      </c>
      <c r="K32" s="6">
        <v>1357120.08</v>
      </c>
      <c r="L32" s="6">
        <v>0</v>
      </c>
      <c r="M32" s="6">
        <v>0</v>
      </c>
      <c r="N32" s="11"/>
      <c r="O32" s="7"/>
      <c r="P32" s="7"/>
    </row>
    <row r="33" spans="1:16" s="3" customFormat="1" ht="12.75" customHeight="1">
      <c r="A33" s="10"/>
      <c r="B33" s="11"/>
      <c r="C33" s="10"/>
      <c r="D33" s="10"/>
      <c r="E33" s="4" t="s">
        <v>8</v>
      </c>
      <c r="F33" s="6">
        <f>SUM(G33:M33)</f>
        <v>299024.33999999997</v>
      </c>
      <c r="G33" s="6">
        <v>184145.83</v>
      </c>
      <c r="H33" s="6">
        <v>33767.53</v>
      </c>
      <c r="I33" s="6">
        <v>26849.83</v>
      </c>
      <c r="J33" s="6">
        <v>26564.78</v>
      </c>
      <c r="K33" s="6">
        <v>27696.37</v>
      </c>
      <c r="L33" s="6">
        <v>0</v>
      </c>
      <c r="M33" s="6">
        <v>0</v>
      </c>
      <c r="N33" s="11"/>
      <c r="O33" s="7"/>
      <c r="P33" s="7"/>
    </row>
    <row r="34" spans="1:16" s="3" customFormat="1" ht="12.75">
      <c r="A34" s="10"/>
      <c r="B34" s="11"/>
      <c r="C34" s="10"/>
      <c r="D34" s="10"/>
      <c r="E34" s="4" t="s">
        <v>9</v>
      </c>
      <c r="F34" s="6">
        <f>SUM(G34:M34)</f>
        <v>557762.5</v>
      </c>
      <c r="G34" s="6">
        <v>100172.45</v>
      </c>
      <c r="H34" s="6">
        <v>33767.48</v>
      </c>
      <c r="I34" s="6">
        <v>46000</v>
      </c>
      <c r="J34" s="6">
        <v>194291.16</v>
      </c>
      <c r="K34" s="6">
        <v>183531.41</v>
      </c>
      <c r="L34" s="6">
        <v>0</v>
      </c>
      <c r="M34" s="6">
        <v>0</v>
      </c>
      <c r="N34" s="11"/>
      <c r="O34" s="7"/>
      <c r="P34" s="7"/>
    </row>
    <row r="35" spans="1:16" s="3" customFormat="1" ht="12.75">
      <c r="A35" s="10"/>
      <c r="B35" s="11"/>
      <c r="C35" s="10"/>
      <c r="D35" s="10"/>
      <c r="E35" s="4" t="s">
        <v>10</v>
      </c>
      <c r="F35" s="6">
        <f>SUM(G35:M35)</f>
        <v>55000</v>
      </c>
      <c r="G35" s="6">
        <v>55000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11"/>
      <c r="O35" s="7"/>
      <c r="P35" s="7"/>
    </row>
    <row r="36" spans="1:16" s="3" customFormat="1" ht="12.75">
      <c r="A36" s="10"/>
      <c r="B36" s="11"/>
      <c r="C36" s="10"/>
      <c r="D36" s="10"/>
      <c r="E36" s="4" t="s">
        <v>11</v>
      </c>
      <c r="F36" s="6">
        <f>SUM(G36:K36)</f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11"/>
      <c r="O36" s="7"/>
      <c r="P36" s="7"/>
    </row>
    <row r="37" spans="1:16" s="3" customFormat="1" ht="12.75" customHeight="1">
      <c r="A37" s="10">
        <v>6</v>
      </c>
      <c r="B37" s="11" t="s">
        <v>20</v>
      </c>
      <c r="C37" s="10" t="s">
        <v>31</v>
      </c>
      <c r="D37" s="10" t="s">
        <v>21</v>
      </c>
      <c r="E37" s="4" t="s">
        <v>6</v>
      </c>
      <c r="F37" s="6">
        <f>F38+F39+F40+F41+F42</f>
        <v>6741248.42</v>
      </c>
      <c r="G37" s="6">
        <f>G38+G39+G40+G41+G42</f>
        <v>0</v>
      </c>
      <c r="H37" s="6">
        <f>H38+H39+H40+H41+H42</f>
        <v>0</v>
      </c>
      <c r="I37" s="6">
        <f>I38+I39+I40</f>
        <v>2192337.08</v>
      </c>
      <c r="J37" s="6">
        <f>J38+J39+J40+J41+J42</f>
        <v>2137705.7</v>
      </c>
      <c r="K37" s="6">
        <v>0</v>
      </c>
      <c r="L37" s="6">
        <v>0</v>
      </c>
      <c r="M37" s="6">
        <v>0</v>
      </c>
      <c r="N37" s="11" t="s">
        <v>25</v>
      </c>
      <c r="O37" s="7"/>
      <c r="P37" s="7"/>
    </row>
    <row r="38" spans="1:16" s="3" customFormat="1" ht="12.75">
      <c r="A38" s="10"/>
      <c r="B38" s="11"/>
      <c r="C38" s="10"/>
      <c r="D38" s="10"/>
      <c r="E38" s="4" t="s">
        <v>7</v>
      </c>
      <c r="F38" s="6">
        <f>SUM(G38:M38)</f>
        <v>6317525.0600000005</v>
      </c>
      <c r="G38" s="6">
        <v>0</v>
      </c>
      <c r="H38" s="6">
        <v>0</v>
      </c>
      <c r="I38" s="6">
        <v>2089690.28</v>
      </c>
      <c r="J38" s="6">
        <v>2069832.79</v>
      </c>
      <c r="K38" s="6">
        <v>2158001.99</v>
      </c>
      <c r="L38" s="6">
        <v>0</v>
      </c>
      <c r="M38" s="6">
        <v>0</v>
      </c>
      <c r="N38" s="11"/>
      <c r="O38" s="7"/>
      <c r="P38" s="7"/>
    </row>
    <row r="39" spans="1:16" s="3" customFormat="1" ht="12.75" customHeight="1">
      <c r="A39" s="10"/>
      <c r="B39" s="11"/>
      <c r="C39" s="10"/>
      <c r="D39" s="10"/>
      <c r="E39" s="4" t="s">
        <v>8</v>
      </c>
      <c r="F39" s="6">
        <f>SUM(G39:M39)</f>
        <v>128929.26</v>
      </c>
      <c r="G39" s="6">
        <v>0</v>
      </c>
      <c r="H39" s="6">
        <v>0</v>
      </c>
      <c r="I39" s="6">
        <v>42646.8</v>
      </c>
      <c r="J39" s="6">
        <v>42241.54</v>
      </c>
      <c r="K39" s="6">
        <v>44040.92</v>
      </c>
      <c r="L39" s="6">
        <v>0</v>
      </c>
      <c r="M39" s="6">
        <v>0</v>
      </c>
      <c r="N39" s="11"/>
      <c r="O39" s="7"/>
      <c r="P39" s="7"/>
    </row>
    <row r="40" spans="1:16" s="3" customFormat="1" ht="12.75" customHeight="1">
      <c r="A40" s="10"/>
      <c r="B40" s="11"/>
      <c r="C40" s="10"/>
      <c r="D40" s="10"/>
      <c r="E40" s="4" t="s">
        <v>9</v>
      </c>
      <c r="F40" s="6">
        <f>SUM(G40:M40)</f>
        <v>294794.1</v>
      </c>
      <c r="G40" s="6">
        <v>0</v>
      </c>
      <c r="H40" s="6">
        <v>0</v>
      </c>
      <c r="I40" s="6">
        <v>60000</v>
      </c>
      <c r="J40" s="6">
        <v>25631.37</v>
      </c>
      <c r="K40" s="6">
        <v>209162.73</v>
      </c>
      <c r="L40" s="6">
        <v>0</v>
      </c>
      <c r="M40" s="6">
        <v>0</v>
      </c>
      <c r="N40" s="11"/>
      <c r="O40" s="7"/>
      <c r="P40" s="7"/>
    </row>
    <row r="41" spans="1:16" s="3" customFormat="1" ht="12.75">
      <c r="A41" s="10"/>
      <c r="B41" s="11"/>
      <c r="C41" s="10"/>
      <c r="D41" s="10"/>
      <c r="E41" s="4" t="s">
        <v>10</v>
      </c>
      <c r="F41" s="6">
        <f>SUM(G41:M41)</f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11"/>
      <c r="O41" s="7"/>
      <c r="P41" s="7"/>
    </row>
    <row r="42" spans="1:16" s="3" customFormat="1" ht="12.75">
      <c r="A42" s="10"/>
      <c r="B42" s="11"/>
      <c r="C42" s="10"/>
      <c r="D42" s="10"/>
      <c r="E42" s="4" t="s">
        <v>11</v>
      </c>
      <c r="F42" s="6">
        <f>SUM(G42:M42)</f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11"/>
      <c r="O42" s="7"/>
      <c r="P42" s="7"/>
    </row>
    <row r="43" spans="1:16" s="3" customFormat="1" ht="12.75">
      <c r="A43" s="18" t="s">
        <v>12</v>
      </c>
      <c r="B43" s="18"/>
      <c r="C43" s="18"/>
      <c r="D43" s="18"/>
      <c r="E43" s="5" t="s">
        <v>6</v>
      </c>
      <c r="F43" s="6">
        <f>SUM(F44:F48)</f>
        <v>39892391.39000001</v>
      </c>
      <c r="G43" s="6">
        <f aca="true" t="shared" si="1" ref="G43:G48">G7+G13+G19+G25+G31+G37</f>
        <v>7828747.550000001</v>
      </c>
      <c r="H43" s="6">
        <f>H7+H12+H19+H25+H31</f>
        <v>8841350.1</v>
      </c>
      <c r="I43" s="6">
        <f>I44+I45+I46</f>
        <v>7438622.49</v>
      </c>
      <c r="J43" s="6">
        <f>J7+J13+J19+J25+J31+J37</f>
        <v>7638079.73</v>
      </c>
      <c r="K43" s="6">
        <f>K44+K45+K46+K47+K48</f>
        <v>8145591.5200000005</v>
      </c>
      <c r="L43" s="6">
        <f>L7+L13+L19+L25+L31</f>
        <v>0</v>
      </c>
      <c r="M43" s="6">
        <v>0</v>
      </c>
      <c r="N43" s="18"/>
      <c r="O43" s="5" t="e">
        <f>#REF!+#REF!+#REF!+#REF!+#REF!+#REF!+#REF!+#REF!+#REF!+#REF!+#REF!+#REF!+#REF!+#REF!+#REF!+#REF!+#REF!+#REF!+#REF!+#REF!</f>
        <v>#REF!</v>
      </c>
      <c r="P43" s="18" t="s">
        <v>12</v>
      </c>
    </row>
    <row r="44" spans="1:16" s="3" customFormat="1" ht="12.75">
      <c r="A44" s="18"/>
      <c r="B44" s="18"/>
      <c r="C44" s="18"/>
      <c r="D44" s="18"/>
      <c r="E44" s="5" t="s">
        <v>7</v>
      </c>
      <c r="F44" s="6">
        <f>G44+H44+I44+M44+K44+L44+J44</f>
        <v>34763919.34</v>
      </c>
      <c r="G44" s="6">
        <f t="shared" si="1"/>
        <v>5455208.11</v>
      </c>
      <c r="H44" s="6">
        <f>H8+H14+H20+H26+H32+H38</f>
        <v>8494630.24</v>
      </c>
      <c r="I44" s="6">
        <f>I8+I14+I20+I26+I32+I38</f>
        <v>6793969.850000001</v>
      </c>
      <c r="J44" s="6">
        <f>J8+J14+J20+J26+J32+J38</f>
        <v>6863864.67</v>
      </c>
      <c r="K44" s="6">
        <f>K8+K14+K20+K26+K32+K38</f>
        <v>7156246.470000001</v>
      </c>
      <c r="L44" s="6">
        <f>L8+L14+L20+L26+L32</f>
        <v>0</v>
      </c>
      <c r="M44" s="6">
        <v>0</v>
      </c>
      <c r="N44" s="18"/>
      <c r="O44" s="5" t="e">
        <f>#REF!+#REF!+#REF!+#REF!+#REF!+#REF!+#REF!+#REF!+#REF!+#REF!+#REF!+#REF!+#REF!+#REF!+#REF!+#REF!+#REF!+#REF!+#REF!+#REF!</f>
        <v>#REF!</v>
      </c>
      <c r="P44" s="18"/>
    </row>
    <row r="45" spans="1:16" s="3" customFormat="1" ht="12.75">
      <c r="A45" s="18"/>
      <c r="B45" s="18"/>
      <c r="C45" s="18"/>
      <c r="D45" s="18"/>
      <c r="E45" s="5" t="s">
        <v>8</v>
      </c>
      <c r="F45" s="6">
        <f>G45+H45+I45+M45+K45+L45+J45</f>
        <v>1741791.1000000003</v>
      </c>
      <c r="G45" s="6">
        <f t="shared" si="1"/>
        <v>1143653.3</v>
      </c>
      <c r="H45" s="6">
        <f>H9+H15+H21+H27+H33+H39</f>
        <v>173360.05</v>
      </c>
      <c r="I45" s="6">
        <f>I27+I33+I39</f>
        <v>138652.64</v>
      </c>
      <c r="J45" s="6">
        <f>J9+J15+J21+J27+J33+J39</f>
        <v>140079.06</v>
      </c>
      <c r="K45" s="6">
        <f>K9+K15+K21+K27+K33+K39</f>
        <v>146046.05</v>
      </c>
      <c r="L45" s="6">
        <f>L9+L15+L21+L27+L33</f>
        <v>0</v>
      </c>
      <c r="M45" s="6">
        <v>0</v>
      </c>
      <c r="N45" s="18"/>
      <c r="O45" s="5" t="e">
        <f>#REF!+#REF!+#REF!+#REF!+#REF!+#REF!+#REF!+#REF!+#REF!+#REF!+#REF!+#REF!+#REF!+#REF!+#REF!+#REF!+#REF!+#REF!+#REF!+#REF!</f>
        <v>#REF!</v>
      </c>
      <c r="P45" s="18"/>
    </row>
    <row r="46" spans="1:16" s="3" customFormat="1" ht="17.25" customHeight="1">
      <c r="A46" s="18"/>
      <c r="B46" s="18"/>
      <c r="C46" s="18"/>
      <c r="D46" s="18"/>
      <c r="E46" s="5" t="s">
        <v>9</v>
      </c>
      <c r="F46" s="6">
        <f>G46+H46+I46+J46+K46+L46+M46</f>
        <v>2816680.95</v>
      </c>
      <c r="G46" s="6">
        <f t="shared" si="1"/>
        <v>659886.14</v>
      </c>
      <c r="H46" s="6">
        <f>H10+H16+H22+H28+H34+H40</f>
        <v>173359.81</v>
      </c>
      <c r="I46" s="6">
        <f>I10+I16+I22+I28+I34+I40</f>
        <v>506000</v>
      </c>
      <c r="J46" s="6">
        <f>J10+J16+J22+J28+J34+J40</f>
        <v>634136</v>
      </c>
      <c r="K46" s="6">
        <f>K10+K16+K22+K28+K34+K40</f>
        <v>843299</v>
      </c>
      <c r="L46" s="6">
        <f>L10+L16+L22+L28+L34</f>
        <v>0</v>
      </c>
      <c r="M46" s="6">
        <v>0</v>
      </c>
      <c r="N46" s="18"/>
      <c r="O46" s="5" t="e">
        <f>#REF!+#REF!+#REF!+#REF!+#REF!+#REF!+#REF!+#REF!+#REF!+#REF!+#REF!+#REF!+#REF!+#REF!+#REF!+#REF!+#REF!+#REF!+#REF!+#REF!</f>
        <v>#REF!</v>
      </c>
      <c r="P46" s="18"/>
    </row>
    <row r="47" spans="1:16" s="3" customFormat="1" ht="12.75" customHeight="1">
      <c r="A47" s="18"/>
      <c r="B47" s="18"/>
      <c r="C47" s="18"/>
      <c r="D47" s="18"/>
      <c r="E47" s="5" t="s">
        <v>10</v>
      </c>
      <c r="F47" s="6">
        <f>SUM(G47:M47)</f>
        <v>570000</v>
      </c>
      <c r="G47" s="6">
        <f t="shared" si="1"/>
        <v>570000</v>
      </c>
      <c r="H47" s="6">
        <f>H11+H17+H29+H35+H41+H23</f>
        <v>0</v>
      </c>
      <c r="I47" s="6">
        <f aca="true" t="shared" si="2" ref="I47:K48">I11+I17+I23+I29+I35+I41</f>
        <v>0</v>
      </c>
      <c r="J47" s="6">
        <v>0</v>
      </c>
      <c r="K47" s="6">
        <f>K11+K17+K23+K29+K35+K41</f>
        <v>0</v>
      </c>
      <c r="L47" s="6">
        <v>0</v>
      </c>
      <c r="M47" s="6">
        <f>M11+M17+M23+M29+M35+M41</f>
        <v>0</v>
      </c>
      <c r="N47" s="18"/>
      <c r="O47" s="5" t="e">
        <f>#REF!+#REF!+#REF!+#REF!+#REF!+#REF!+#REF!+#REF!+#REF!+#REF!+#REF!+#REF!+#REF!+#REF!+#REF!+#REF!+#REF!+#REF!+#REF!+#REF!</f>
        <v>#REF!</v>
      </c>
      <c r="P47" s="18"/>
    </row>
    <row r="48" spans="1:16" s="3" customFormat="1" ht="12.75">
      <c r="A48" s="18"/>
      <c r="B48" s="18"/>
      <c r="C48" s="18"/>
      <c r="D48" s="18"/>
      <c r="E48" s="5" t="s">
        <v>11</v>
      </c>
      <c r="F48" s="6">
        <v>0</v>
      </c>
      <c r="G48" s="6">
        <f t="shared" si="1"/>
        <v>0</v>
      </c>
      <c r="H48" s="6">
        <f>H12+H18+H24+H30+H36+H42</f>
        <v>0</v>
      </c>
      <c r="I48" s="6">
        <f t="shared" si="2"/>
        <v>0</v>
      </c>
      <c r="J48" s="6">
        <v>0</v>
      </c>
      <c r="K48" s="6">
        <f t="shared" si="2"/>
        <v>0</v>
      </c>
      <c r="L48" s="6">
        <v>0</v>
      </c>
      <c r="M48" s="6">
        <f>M12+M18+M24+M30+M36+M42</f>
        <v>0</v>
      </c>
      <c r="N48" s="18"/>
      <c r="O48" s="5" t="e">
        <f>#REF!+#REF!+#REF!+#REF!+#REF!+#REF!+#REF!+#REF!+#REF!+#REF!+#REF!+#REF!+#REF!+#REF!+#REF!+#REF!+#REF!+#REF!+#REF!+#REF!</f>
        <v>#REF!</v>
      </c>
      <c r="P48" s="18"/>
    </row>
    <row r="49" spans="1:16" s="3" customFormat="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s="3" customFormat="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s="3" customFormat="1" ht="24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s="3" customFormat="1" ht="11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s="3" customFormat="1" ht="11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s="3" customFormat="1" ht="11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s="3" customFormat="1" ht="11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s="3" customFormat="1" ht="11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s="3" customFormat="1" ht="11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s="3" customFormat="1" ht="11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s="3" customFormat="1" ht="12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s="3" customFormat="1" ht="11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s="3" customFormat="1" ht="11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s="3" customFormat="1" ht="11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s="3" customFormat="1" ht="11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s="3" customFormat="1" ht="1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s="3" customFormat="1" ht="11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s="3" customFormat="1" ht="11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s="3" customFormat="1" ht="11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s="3" customFormat="1" ht="11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s="3" customFormat="1" ht="11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s="3" customFormat="1" ht="11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s="3" customFormat="1" ht="11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s="3" customFormat="1" ht="11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s="3" customFormat="1" ht="11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s="3" customFormat="1" ht="11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s="3" customFormat="1" ht="11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s="3" customFormat="1" ht="11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s="3" customFormat="1" ht="11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s="3" customFormat="1" ht="11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s="3" customFormat="1" ht="11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s="3" customFormat="1" ht="11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s="3" customFormat="1" ht="11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s="3" customFormat="1" ht="11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s="3" customFormat="1" ht="11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s="3" customFormat="1" ht="11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s="3" customFormat="1" ht="11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s="3" customFormat="1" ht="11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s="3" customFormat="1" ht="11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s="3" customFormat="1" ht="11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s="3" customFormat="1" ht="11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s="3" customFormat="1" ht="11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s="3" customFormat="1" ht="11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s="3" customFormat="1" ht="11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s="3" customFormat="1" ht="11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s="3" customFormat="1" ht="11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s="3" customFormat="1" ht="11.2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1:16" s="3" customFormat="1" ht="11.2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16" s="3" customFormat="1" ht="11.2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16" s="3" customFormat="1" ht="11.2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16" s="3" customFormat="1" ht="11.2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16" s="3" customFormat="1" ht="11.2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1:16" s="3" customFormat="1" ht="11.2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1:16" s="3" customFormat="1" ht="11.2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1:16" s="3" customFormat="1" ht="11.2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1:16" s="3" customFormat="1" ht="11.2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1:16" s="3" customFormat="1" ht="11.2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1:16" s="3" customFormat="1" ht="11.2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1:16" s="3" customFormat="1" ht="11.2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1:16" s="3" customFormat="1" ht="11.2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1:16" s="3" customFormat="1" ht="11.2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1:16" s="3" customFormat="1" ht="11.2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</row>
    <row r="111" spans="1:16" s="3" customFormat="1" ht="11.2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</row>
    <row r="112" spans="1:16" s="3" customFormat="1" ht="11.2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</row>
    <row r="113" spans="1:16" s="3" customFormat="1" ht="11.2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</row>
    <row r="114" spans="1:16" s="3" customFormat="1" ht="11.2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</row>
    <row r="115" spans="1:16" s="3" customFormat="1" ht="11.2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</row>
    <row r="116" spans="1:16" s="3" customFormat="1" ht="11.2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</row>
    <row r="117" spans="1:16" s="3" customFormat="1" ht="11.2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</row>
    <row r="118" spans="1:16" s="3" customFormat="1" ht="11.2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</row>
    <row r="119" spans="1:16" s="3" customFormat="1" ht="11.2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</row>
    <row r="120" spans="1:16" s="3" customFormat="1" ht="11.2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</row>
    <row r="121" spans="1:16" s="3" customFormat="1" ht="11.2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</row>
    <row r="122" spans="1:16" s="3" customFormat="1" ht="11.2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</row>
    <row r="123" spans="1:16" s="3" customFormat="1" ht="11.2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</row>
    <row r="124" spans="1:16" s="3" customFormat="1" ht="11.2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</row>
    <row r="125" spans="1:16" s="3" customFormat="1" ht="11.2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</row>
    <row r="126" spans="1:16" s="3" customFormat="1" ht="11.2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</row>
    <row r="127" spans="1:16" s="3" customFormat="1" ht="11.2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</row>
    <row r="128" spans="1:16" s="3" customFormat="1" ht="11.2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</row>
    <row r="129" spans="1:16" s="3" customFormat="1" ht="11.2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</row>
    <row r="130" spans="1:16" s="3" customFormat="1" ht="11.2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</row>
    <row r="131" spans="1:16" s="3" customFormat="1" ht="11.2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</row>
    <row r="132" spans="1:16" s="3" customFormat="1" ht="11.2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</row>
    <row r="133" spans="1:16" s="3" customFormat="1" ht="11.2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</row>
    <row r="134" spans="1:16" s="3" customFormat="1" ht="11.2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</row>
    <row r="135" spans="1:16" s="3" customFormat="1" ht="11.2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</row>
    <row r="136" spans="1:16" s="3" customFormat="1" ht="11.2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</row>
    <row r="137" spans="1:16" s="3" customFormat="1" ht="11.2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</row>
    <row r="138" spans="1:16" s="3" customFormat="1" ht="11.2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</row>
    <row r="139" spans="1:16" s="3" customFormat="1" ht="11.2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</row>
    <row r="140" spans="1:16" s="3" customFormat="1" ht="11.2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</row>
    <row r="141" spans="1:16" s="3" customFormat="1" ht="11.2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</row>
    <row r="142" spans="1:16" s="3" customFormat="1" ht="11.2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</row>
    <row r="143" spans="1:16" s="3" customFormat="1" ht="11.2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</row>
    <row r="144" spans="1:16" s="3" customFormat="1" ht="11.2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</row>
    <row r="145" spans="1:16" s="3" customFormat="1" ht="11.2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</row>
    <row r="146" spans="1:16" s="3" customFormat="1" ht="11.2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</row>
    <row r="147" spans="1:16" s="3" customFormat="1" ht="11.2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</row>
    <row r="148" spans="1:16" s="3" customFormat="1" ht="11.2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</row>
    <row r="149" spans="1:16" s="3" customFormat="1" ht="11.2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</row>
    <row r="150" spans="1:16" s="3" customFormat="1" ht="11.2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</row>
    <row r="151" spans="1:16" s="3" customFormat="1" ht="11.2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</row>
    <row r="152" spans="1:16" s="3" customFormat="1" ht="11.2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</row>
    <row r="153" spans="1:16" s="3" customFormat="1" ht="11.2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</row>
    <row r="154" spans="1:16" s="3" customFormat="1" ht="11.2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</row>
    <row r="155" spans="1:16" s="3" customFormat="1" ht="11.2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</row>
    <row r="156" spans="1:16" s="3" customFormat="1" ht="11.2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</row>
    <row r="157" spans="1:16" s="3" customFormat="1" ht="11.2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</row>
    <row r="158" spans="1:16" s="3" customFormat="1" ht="11.2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</row>
    <row r="159" spans="1:16" s="3" customFormat="1" ht="11.2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</row>
    <row r="160" spans="1:16" s="3" customFormat="1" ht="11.2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</row>
    <row r="161" spans="1:16" s="3" customFormat="1" ht="11.2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</row>
    <row r="162" spans="1:16" s="3" customFormat="1" ht="11.2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</row>
    <row r="163" spans="1:16" s="3" customFormat="1" ht="11.2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</row>
    <row r="164" spans="1:16" s="3" customFormat="1" ht="11.2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</row>
    <row r="165" spans="1:16" s="3" customFormat="1" ht="11.2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</row>
    <row r="166" spans="1:16" s="3" customFormat="1" ht="11.2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</row>
    <row r="167" spans="1:16" s="3" customFormat="1" ht="11.2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</row>
    <row r="168" spans="1:16" s="3" customFormat="1" ht="11.2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</row>
    <row r="169" spans="1:16" s="3" customFormat="1" ht="11.2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</row>
    <row r="170" spans="1:16" s="3" customFormat="1" ht="12.7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</row>
    <row r="171" spans="1:16" s="3" customFormat="1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</row>
    <row r="172" spans="1:16" s="3" customFormat="1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</row>
    <row r="173" spans="1:16" s="3" customFormat="1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</row>
    <row r="174" spans="1:16" s="3" customFormat="1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</row>
    <row r="175" spans="1:16" s="3" customFormat="1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</row>
  </sheetData>
  <sheetProtection/>
  <mergeCells count="44">
    <mergeCell ref="N43:N48"/>
    <mergeCell ref="P43:P48"/>
    <mergeCell ref="A43:D48"/>
    <mergeCell ref="N7:N12"/>
    <mergeCell ref="N13:N18"/>
    <mergeCell ref="A19:A24"/>
    <mergeCell ref="A25:A30"/>
    <mergeCell ref="A31:A36"/>
    <mergeCell ref="B25:B30"/>
    <mergeCell ref="B31:B36"/>
    <mergeCell ref="N31:N36"/>
    <mergeCell ref="A6:P6"/>
    <mergeCell ref="D7:D12"/>
    <mergeCell ref="D13:D18"/>
    <mergeCell ref="C7:C12"/>
    <mergeCell ref="C13:C18"/>
    <mergeCell ref="B7:B12"/>
    <mergeCell ref="B13:B18"/>
    <mergeCell ref="A7:A12"/>
    <mergeCell ref="A13:A18"/>
    <mergeCell ref="A3:A4"/>
    <mergeCell ref="A1:P1"/>
    <mergeCell ref="A2:P2"/>
    <mergeCell ref="E3:E4"/>
    <mergeCell ref="D3:D4"/>
    <mergeCell ref="C3:C4"/>
    <mergeCell ref="N3:P4"/>
    <mergeCell ref="F3:M3"/>
    <mergeCell ref="C25:C30"/>
    <mergeCell ref="C31:C36"/>
    <mergeCell ref="D19:D24"/>
    <mergeCell ref="D25:D30"/>
    <mergeCell ref="D31:D36"/>
    <mergeCell ref="B3:B4"/>
    <mergeCell ref="N5:P5"/>
    <mergeCell ref="A37:A42"/>
    <mergeCell ref="B37:B42"/>
    <mergeCell ref="C37:C42"/>
    <mergeCell ref="D37:D42"/>
    <mergeCell ref="N37:N42"/>
    <mergeCell ref="N19:N24"/>
    <mergeCell ref="N25:N30"/>
    <mergeCell ref="B19:B24"/>
    <mergeCell ref="C19:C24"/>
  </mergeCells>
  <printOptions/>
  <pageMargins left="0.45" right="0.25" top="0.54" bottom="0.75" header="0.3" footer="0.3"/>
  <pageSetup horizontalDpi="600" verticalDpi="600" orientation="landscape" paperSize="9" scale="70" r:id="rId1"/>
  <rowBreaks count="1" manualBreakCount="1">
    <brk id="48" max="17" man="1"/>
  </rowBreaks>
  <colBreaks count="1" manualBreakCount="1">
    <brk id="15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PROFI</cp:lastModifiedBy>
  <cp:lastPrinted>2020-03-04T13:10:07Z</cp:lastPrinted>
  <dcterms:created xsi:type="dcterms:W3CDTF">2013-10-17T12:11:02Z</dcterms:created>
  <dcterms:modified xsi:type="dcterms:W3CDTF">2020-03-04T13:57:24Z</dcterms:modified>
  <cp:category/>
  <cp:version/>
  <cp:contentType/>
  <cp:contentStatus/>
</cp:coreProperties>
</file>