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50" windowHeight="12390" activeTab="0"/>
  </bookViews>
  <sheets>
    <sheet name="Расч. дотации поселений с у (2)" sheetId="1" r:id="rId1"/>
  </sheets>
  <definedNames>
    <definedName name="_xlnm.Print_Area" localSheetId="0">'Расч. дотации поселений с у (2)'!$B$3:$S$23</definedName>
  </definedNames>
  <calcPr fullCalcOnLoad="1"/>
</workbook>
</file>

<file path=xl/sharedStrings.xml><?xml version="1.0" encoding="utf-8"?>
<sst xmlns="http://schemas.openxmlformats.org/spreadsheetml/2006/main" count="37" uniqueCount="35">
  <si>
    <t xml:space="preserve">         НАИМЕНОВАНИЕ  ПОКАЗАТЕЛЕЙ            </t>
  </si>
  <si>
    <t>Березнцкое</t>
  </si>
  <si>
    <t>Бестужевское</t>
  </si>
  <si>
    <t>Дмитриевское</t>
  </si>
  <si>
    <t>Илезское</t>
  </si>
  <si>
    <t>Киземское</t>
  </si>
  <si>
    <t>Лихачевское</t>
  </si>
  <si>
    <t>Лойгинское</t>
  </si>
  <si>
    <t>Малодорское</t>
  </si>
  <si>
    <t>Октябрьское</t>
  </si>
  <si>
    <t>Орловское</t>
  </si>
  <si>
    <t>Плосское</t>
  </si>
  <si>
    <t>Синицкое</t>
  </si>
  <si>
    <t>Строевское</t>
  </si>
  <si>
    <t>Череновское</t>
  </si>
  <si>
    <t>Шангальское</t>
  </si>
  <si>
    <t xml:space="preserve"> ИТОГО </t>
  </si>
  <si>
    <t xml:space="preserve"> НАЛОГ на ДОХОДЫ ФИЗИЧЕСКИХ ЛИЦ (НДФЛ)- контингент</t>
  </si>
  <si>
    <t>норматив отчислений</t>
  </si>
  <si>
    <t>ОТЧИСЛЕНИЯ НАЛОГА на ДОХОДЫ ФИЗИЧЕСКИХ ЛИЦ</t>
  </si>
  <si>
    <t xml:space="preserve">ЕДИНЫЙ  СЕЛЬХОЗНАЛОГ </t>
  </si>
  <si>
    <t>Налог на ИМУЩЕСТВО ФИЗИЧЕСКИХ ЛИЦ (потенциал МО)</t>
  </si>
  <si>
    <t>ЗЕМЕЛЬНЫЙ НАЛОГ (потенциал МО)</t>
  </si>
  <si>
    <t xml:space="preserve">ИТОГО НАЛОГОВЫХ  ДОХОДОВ </t>
  </si>
  <si>
    <t>Среднедушевые налоговые доходы</t>
  </si>
  <si>
    <t>Индекс налогового потенциала</t>
  </si>
  <si>
    <t>Индекс бюджетных расходов</t>
  </si>
  <si>
    <t>Бюджетная обеспеченность</t>
  </si>
  <si>
    <t>Ростовско-Минское</t>
  </si>
  <si>
    <r>
      <t xml:space="preserve">ОТЧИСЛЕНИЯ </t>
    </r>
    <r>
      <rPr>
        <sz val="12"/>
        <rFont val="Arial Cyr"/>
        <family val="2"/>
      </rPr>
      <t>единого сельхозналога</t>
    </r>
  </si>
  <si>
    <t xml:space="preserve">Доходы от уплаты акцизов на нефтепродуктов </t>
  </si>
  <si>
    <t xml:space="preserve">ГОСПОШЛИНА </t>
  </si>
  <si>
    <t xml:space="preserve">Расчет  дотации поселений на выравнивание бюджетной обеспеченности на 2015 год   </t>
  </si>
  <si>
    <t>Численность населения на 01.01.2014, чел</t>
  </si>
  <si>
    <t>Приложение №3 к методике расчета дотации на выравнивание бюджетной обеспеченности поселений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</si>
</sst>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0.0000"/>
    <numFmt numFmtId="176" formatCode="0.000"/>
    <numFmt numFmtId="177" formatCode="0.0%"/>
    <numFmt numFmtId="178" formatCode="0.000000"/>
    <numFmt numFmtId="179" formatCode="_-* #,##0.0_р_._-;\-* #,##0.0_р_._-;_-* &quot;-&quot;?_р_._-;_-@_-"/>
    <numFmt numFmtId="180" formatCode="_-* #,##0.00_р_._-;\-* #,##0.00_р_._-;_-* &quot;-&quot;?_р_._-;_-@_-"/>
    <numFmt numFmtId="181" formatCode="_-* #,##0.000_р_._-;\-* #,##0.000_р_._-;_-* &quot;-&quot;??_р_._-;_-@_-"/>
    <numFmt numFmtId="182" formatCode="_-* #,##0.000_р_._-;\-* #,##0.000_р_._-;_-* &quot;-&quot;???_р_._-;_-@_-"/>
    <numFmt numFmtId="183" formatCode="_-* #,##0.00_р_._-;\-* #,##0.00_р_._-;_-* &quot;-&quot;???_р_._-;_-@_-"/>
    <numFmt numFmtId="184" formatCode="_-* #,##0.0_р_._-;\-* #,##0.0_р_._-;_-* &quot;-&quot;???_р_._-;_-@_-"/>
    <numFmt numFmtId="185" formatCode="_-* #,##0_р_._-;\-* #,##0_р_._-;_-* &quot;-&quot;???_р_._-;_-@_-"/>
    <numFmt numFmtId="186" formatCode="#,##0.0_ ;[Red]\-#,##0.0\ "/>
    <numFmt numFmtId="187" formatCode="_-* #,##0.0000_р_._-;\-* #,##0.0000_р_._-;_-* &quot;-&quot;?_р_._-;_-@_-"/>
    <numFmt numFmtId="188" formatCode="0.00000"/>
    <numFmt numFmtId="189" formatCode="_-* #,##0.0000_р_._-;\-* #,##0.0000_р_._-;_-* &quot;-&quot;??_р_._-;_-@_-"/>
    <numFmt numFmtId="190" formatCode="0.000000000"/>
    <numFmt numFmtId="191" formatCode="0.0000000000"/>
    <numFmt numFmtId="192" formatCode="0.00000000"/>
    <numFmt numFmtId="193" formatCode="0.0000000"/>
    <numFmt numFmtId="194" formatCode="_-* #,##0.00000_р_._-;\-* #,##0.00000_р_._-;_-* &quot;-&quot;??_р_._-;_-@_-"/>
    <numFmt numFmtId="195" formatCode="0.0000%"/>
    <numFmt numFmtId="196" formatCode="_-* #,##0_р_._-;\-* #,##0_р_._-;_-* &quot;-&quot;?_р_._-;_-@_-"/>
    <numFmt numFmtId="197" formatCode="0.000%"/>
    <numFmt numFmtId="198" formatCode="_-* #,##0.0000_р_._-;\-* #,##0.0000_р_._-;_-* &quot;-&quot;????_р_._-;_-@_-"/>
    <numFmt numFmtId="199" formatCode="#,##0.00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2"/>
      <name val="Arial Cyr"/>
      <family val="2"/>
    </font>
    <font>
      <sz val="7"/>
      <name val="Arial Cyr"/>
      <family val="2"/>
    </font>
    <font>
      <b/>
      <sz val="14"/>
      <name val="Arial Cyr"/>
      <family val="2"/>
    </font>
    <font>
      <sz val="7"/>
      <name val="Times New Roman Cyr"/>
      <family val="1"/>
    </font>
    <font>
      <sz val="8"/>
      <name val="Times New Roman Cyr"/>
      <family val="1"/>
    </font>
    <font>
      <sz val="6"/>
      <name val="Times New Roman Cyr"/>
      <family val="1"/>
    </font>
    <font>
      <b/>
      <sz val="9"/>
      <name val="Arial Cyr"/>
      <family val="2"/>
    </font>
    <font>
      <sz val="11"/>
      <name val="Arial Cyr"/>
      <family val="2"/>
    </font>
    <font>
      <b/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6"/>
      <name val="Times New Roman Cyr"/>
      <family val="1"/>
    </font>
    <font>
      <i/>
      <sz val="11"/>
      <name val="Arial Cyr"/>
      <family val="2"/>
    </font>
    <font>
      <i/>
      <sz val="12"/>
      <name val="Arial Cyr"/>
      <family val="2"/>
    </font>
    <font>
      <b/>
      <sz val="12"/>
      <color indexed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medium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1" fontId="4" fillId="0" borderId="0" xfId="0" applyNumberFormat="1" applyFont="1" applyFill="1" applyAlignment="1" applyProtection="1">
      <alignment/>
      <protection locked="0"/>
    </xf>
    <xf numFmtId="1" fontId="5" fillId="0" borderId="0" xfId="0" applyNumberFormat="1" applyFont="1" applyFill="1" applyAlignment="1" applyProtection="1">
      <alignment/>
      <protection locked="0"/>
    </xf>
    <xf numFmtId="1" fontId="4" fillId="0" borderId="0" xfId="0" applyNumberFormat="1" applyFont="1" applyFill="1" applyAlignment="1" applyProtection="1">
      <alignment/>
      <protection locked="0"/>
    </xf>
    <xf numFmtId="1" fontId="6" fillId="0" borderId="0" xfId="0" applyNumberFormat="1" applyFont="1" applyFill="1" applyAlignment="1" applyProtection="1">
      <alignment/>
      <protection locked="0"/>
    </xf>
    <xf numFmtId="14" fontId="5" fillId="0" borderId="0" xfId="0" applyNumberFormat="1" applyFont="1" applyFill="1" applyAlignment="1" applyProtection="1">
      <alignment/>
      <protection locked="0"/>
    </xf>
    <xf numFmtId="1" fontId="5" fillId="0" borderId="0" xfId="0" applyNumberFormat="1" applyFont="1" applyAlignment="1" applyProtection="1">
      <alignment/>
      <protection locked="0"/>
    </xf>
    <xf numFmtId="1" fontId="7" fillId="0" borderId="10" xfId="0" applyNumberFormat="1" applyFont="1" applyFill="1" applyBorder="1" applyAlignment="1" applyProtection="1">
      <alignment vertical="center"/>
      <protection locked="0"/>
    </xf>
    <xf numFmtId="1" fontId="8" fillId="0" borderId="10" xfId="0" applyNumberFormat="1" applyFont="1" applyFill="1" applyBorder="1" applyAlignment="1" applyProtection="1">
      <alignment horizontal="center" vertical="center"/>
      <protection locked="0"/>
    </xf>
    <xf numFmtId="1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49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4" xfId="0" applyNumberFormat="1" applyFont="1" applyFill="1" applyBorder="1" applyAlignment="1" applyProtection="1">
      <alignment horizontal="left" vertical="center" wrapText="1"/>
      <protection locked="0"/>
    </xf>
    <xf numFmtId="167" fontId="11" fillId="0" borderId="14" xfId="0" applyNumberFormat="1" applyFont="1" applyFill="1" applyBorder="1" applyAlignment="1" applyProtection="1">
      <alignment horizontal="right" vertical="center" wrapText="1"/>
      <protection locked="0"/>
    </xf>
    <xf numFmtId="167" fontId="11" fillId="33" borderId="15" xfId="0" applyNumberFormat="1" applyFont="1" applyFill="1" applyBorder="1" applyAlignment="1" applyProtection="1">
      <alignment horizontal="right" vertical="center" wrapText="1"/>
      <protection locked="0"/>
    </xf>
    <xf numFmtId="1" fontId="13" fillId="0" borderId="0" xfId="0" applyNumberFormat="1" applyFont="1" applyBorder="1" applyAlignment="1" applyProtection="1">
      <alignment horizontal="right" vertical="center"/>
      <protection locked="0"/>
    </xf>
    <xf numFmtId="1" fontId="13" fillId="0" borderId="0" xfId="0" applyNumberFormat="1" applyFont="1" applyBorder="1" applyAlignment="1" applyProtection="1">
      <alignment horizontal="center" vertical="center"/>
      <protection locked="0"/>
    </xf>
    <xf numFmtId="49" fontId="0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9" fontId="4" fillId="0" borderId="17" xfId="57" applyFont="1" applyFill="1" applyBorder="1" applyAlignment="1" applyProtection="1">
      <alignment horizontal="center" vertical="center" wrapText="1"/>
      <protection locked="0"/>
    </xf>
    <xf numFmtId="49" fontId="12" fillId="34" borderId="18" xfId="0" applyNumberFormat="1" applyFont="1" applyFill="1" applyBorder="1" applyAlignment="1" applyProtection="1">
      <alignment horizontal="left" vertical="center" wrapText="1"/>
      <protection locked="0"/>
    </xf>
    <xf numFmtId="167" fontId="11" fillId="34" borderId="18" xfId="0" applyNumberFormat="1" applyFont="1" applyFill="1" applyBorder="1" applyAlignment="1" applyProtection="1">
      <alignment horizontal="right" vertical="center" wrapText="1"/>
      <protection locked="0"/>
    </xf>
    <xf numFmtId="1" fontId="9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right"/>
    </xf>
    <xf numFmtId="49" fontId="12" fillId="34" borderId="19" xfId="0" applyNumberFormat="1" applyFont="1" applyFill="1" applyBorder="1" applyAlignment="1" applyProtection="1">
      <alignment horizontal="left" vertical="center" wrapText="1"/>
      <protection locked="0"/>
    </xf>
    <xf numFmtId="167" fontId="11" fillId="34" borderId="19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19" xfId="0" applyNumberFormat="1" applyFont="1" applyFill="1" applyBorder="1" applyAlignment="1" applyProtection="1">
      <alignment horizontal="left" vertical="center" wrapText="1"/>
      <protection locked="0"/>
    </xf>
    <xf numFmtId="1" fontId="14" fillId="0" borderId="0" xfId="0" applyNumberFormat="1" applyFont="1" applyBorder="1" applyAlignment="1" applyProtection="1">
      <alignment horizontal="right" vertical="center"/>
      <protection locked="0"/>
    </xf>
    <xf numFmtId="1" fontId="15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3" fontId="16" fillId="0" borderId="19" xfId="0" applyNumberFormat="1" applyFont="1" applyFill="1" applyBorder="1" applyAlignment="1" applyProtection="1">
      <alignment horizontal="left" vertical="center" wrapText="1"/>
      <protection locked="0"/>
    </xf>
    <xf numFmtId="3" fontId="17" fillId="0" borderId="19" xfId="57" applyNumberFormat="1" applyFont="1" applyFill="1" applyBorder="1" applyAlignment="1" applyProtection="1">
      <alignment horizontal="center" vertical="center"/>
      <protection/>
    </xf>
    <xf numFmtId="3" fontId="17" fillId="33" borderId="20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0" xfId="0" applyNumberFormat="1" applyFont="1" applyBorder="1" applyAlignment="1" applyProtection="1">
      <alignment vertical="center"/>
      <protection/>
    </xf>
    <xf numFmtId="3" fontId="11" fillId="0" borderId="0" xfId="0" applyNumberFormat="1" applyFont="1" applyBorder="1" applyAlignment="1" applyProtection="1">
      <alignment vertical="center"/>
      <protection/>
    </xf>
    <xf numFmtId="3" fontId="11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11" fillId="0" borderId="19" xfId="0" applyNumberFormat="1" applyFont="1" applyFill="1" applyBorder="1" applyAlignment="1" applyProtection="1">
      <alignment horizontal="left" vertical="center" wrapText="1"/>
      <protection locked="0"/>
    </xf>
    <xf numFmtId="167" fontId="19" fillId="0" borderId="19" xfId="57" applyNumberFormat="1" applyFont="1" applyFill="1" applyBorder="1" applyAlignment="1" applyProtection="1">
      <alignment horizontal="center" vertical="center"/>
      <protection/>
    </xf>
    <xf numFmtId="167" fontId="19" fillId="33" borderId="20" xfId="57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Border="1" applyAlignment="1" applyProtection="1">
      <alignment vertical="center"/>
      <protection/>
    </xf>
    <xf numFmtId="1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/>
    </xf>
    <xf numFmtId="168" fontId="19" fillId="0" borderId="19" xfId="57" applyNumberFormat="1" applyFont="1" applyFill="1" applyBorder="1" applyAlignment="1" applyProtection="1">
      <alignment horizontal="center" vertical="center"/>
      <protection/>
    </xf>
    <xf numFmtId="168" fontId="19" fillId="33" borderId="20" xfId="57" applyNumberFormat="1" applyFont="1" applyFill="1" applyBorder="1" applyAlignment="1" applyProtection="1">
      <alignment horizontal="center" vertical="center"/>
      <protection/>
    </xf>
    <xf numFmtId="0" fontId="11" fillId="0" borderId="19" xfId="0" applyFont="1" applyBorder="1" applyAlignment="1">
      <alignment horizontal="left" vertical="center"/>
    </xf>
    <xf numFmtId="176" fontId="19" fillId="0" borderId="19" xfId="0" applyNumberFormat="1" applyFont="1" applyBorder="1" applyAlignment="1">
      <alignment horizontal="center" vertical="center"/>
    </xf>
    <xf numFmtId="176" fontId="19" fillId="33" borderId="2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167" fontId="3" fillId="0" borderId="19" xfId="0" applyNumberFormat="1" applyFont="1" applyFill="1" applyBorder="1" applyAlignment="1">
      <alignment horizontal="left" vertical="center"/>
    </xf>
    <xf numFmtId="167" fontId="19" fillId="0" borderId="0" xfId="0" applyNumberFormat="1" applyFont="1" applyAlignment="1">
      <alignment/>
    </xf>
    <xf numFmtId="167" fontId="11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4" fillId="35" borderId="19" xfId="0" applyFont="1" applyFill="1" applyBorder="1" applyAlignment="1">
      <alignment horizontal="left" vertical="center" wrapText="1"/>
    </xf>
    <xf numFmtId="167" fontId="4" fillId="35" borderId="19" xfId="0" applyNumberFormat="1" applyFont="1" applyFill="1" applyBorder="1" applyAlignment="1">
      <alignment horizontal="right" vertical="center"/>
    </xf>
    <xf numFmtId="168" fontId="4" fillId="0" borderId="19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 applyProtection="1">
      <alignment wrapText="1"/>
      <protection locked="0"/>
    </xf>
    <xf numFmtId="3" fontId="11" fillId="34" borderId="18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21" xfId="0" applyNumberFormat="1" applyFont="1" applyFill="1" applyBorder="1" applyAlignment="1" applyProtection="1">
      <alignment horizontal="left" vertical="center" wrapText="1" indent="2"/>
      <protection locked="0"/>
    </xf>
    <xf numFmtId="1" fontId="4" fillId="0" borderId="22" xfId="57" applyNumberFormat="1" applyFont="1" applyFill="1" applyBorder="1" applyAlignment="1" applyProtection="1">
      <alignment horizontal="center" vertical="center" wrapText="1"/>
      <protection locked="0"/>
    </xf>
    <xf numFmtId="3" fontId="3" fillId="34" borderId="19" xfId="0" applyNumberFormat="1" applyFont="1" applyFill="1" applyBorder="1" applyAlignment="1" applyProtection="1">
      <alignment horizontal="right" vertical="center" wrapText="1"/>
      <protection locked="0"/>
    </xf>
    <xf numFmtId="3" fontId="11" fillId="34" borderId="19" xfId="0" applyNumberFormat="1" applyFont="1" applyFill="1" applyBorder="1" applyAlignment="1" applyProtection="1">
      <alignment horizontal="right" vertical="center" wrapText="1"/>
      <protection locked="0"/>
    </xf>
    <xf numFmtId="49" fontId="11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49" fontId="12" fillId="0" borderId="22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1" fontId="5" fillId="0" borderId="0" xfId="0" applyNumberFormat="1" applyFont="1" applyFill="1" applyAlignment="1" applyProtection="1">
      <alignment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"/>
  <sheetViews>
    <sheetView tabSelected="1" zoomScalePageLayoutView="0" workbookViewId="0" topLeftCell="A1">
      <pane xSplit="2" ySplit="6" topLeftCell="J7" activePane="bottomRight" state="frozen"/>
      <selection pane="topLeft" activeCell="B3" sqref="B3"/>
      <selection pane="topRight" activeCell="B3" sqref="B3"/>
      <selection pane="bottomLeft" activeCell="B3" sqref="B3"/>
      <selection pane="bottomRight" activeCell="K17" sqref="K17"/>
    </sheetView>
  </sheetViews>
  <sheetFormatPr defaultColWidth="9.00390625" defaultRowHeight="12.75"/>
  <cols>
    <col min="1" max="1" width="3.875" style="0" customWidth="1"/>
    <col min="2" max="2" width="38.25390625" style="0" customWidth="1"/>
    <col min="3" max="3" width="18.75390625" style="0" customWidth="1"/>
    <col min="4" max="4" width="16.625" style="0" customWidth="1"/>
    <col min="5" max="5" width="16.75390625" style="0" customWidth="1"/>
    <col min="6" max="6" width="16.375" style="0" customWidth="1"/>
    <col min="7" max="7" width="16.875" style="0" customWidth="1"/>
    <col min="8" max="8" width="16.625" style="0" customWidth="1"/>
    <col min="9" max="9" width="15.875" style="0" customWidth="1"/>
    <col min="10" max="10" width="14.75390625" style="0" customWidth="1"/>
    <col min="11" max="11" width="16.125" style="0" customWidth="1"/>
    <col min="12" max="12" width="13.75390625" style="0" customWidth="1"/>
    <col min="13" max="13" width="15.00390625" style="0" customWidth="1"/>
    <col min="14" max="14" width="16.375" style="0" customWidth="1"/>
    <col min="15" max="15" width="13.625" style="0" customWidth="1"/>
    <col min="16" max="16" width="16.25390625" style="0" customWidth="1"/>
    <col min="17" max="17" width="13.375" style="0" customWidth="1"/>
    <col min="18" max="18" width="16.875" style="0" customWidth="1"/>
    <col min="19" max="19" width="18.125" style="0" customWidth="1"/>
    <col min="20" max="20" width="21.375" style="0" customWidth="1"/>
    <col min="21" max="21" width="16.625" style="0" customWidth="1"/>
    <col min="22" max="22" width="8.375" style="0" customWidth="1"/>
  </cols>
  <sheetData>
    <row r="1" ht="18.75" customHeight="1">
      <c r="S1" s="1"/>
    </row>
    <row r="2" spans="10:19" ht="36" customHeight="1" hidden="1">
      <c r="J2" s="2"/>
      <c r="K2" s="71" t="s">
        <v>34</v>
      </c>
      <c r="L2" s="71"/>
      <c r="M2" s="71"/>
      <c r="N2" s="71"/>
      <c r="S2" s="1"/>
    </row>
    <row r="3" spans="2:22" ht="43.5" customHeight="1">
      <c r="B3" s="61"/>
      <c r="C3" s="4"/>
      <c r="D3" s="5"/>
      <c r="E3" s="4"/>
      <c r="F3" s="4"/>
      <c r="G3" s="4"/>
      <c r="H3" s="5"/>
      <c r="I3" s="4"/>
      <c r="J3" s="4"/>
      <c r="K3" s="4"/>
      <c r="L3" s="4"/>
      <c r="M3" s="4"/>
      <c r="N3" s="72" t="s">
        <v>34</v>
      </c>
      <c r="O3" s="72"/>
      <c r="P3" s="72"/>
      <c r="Q3" s="4"/>
      <c r="R3" s="6"/>
      <c r="S3" s="7"/>
      <c r="T3" s="8"/>
      <c r="U3" s="8"/>
      <c r="V3" s="8"/>
    </row>
    <row r="4" spans="2:22" ht="54" customHeight="1">
      <c r="B4" s="61" t="s">
        <v>32</v>
      </c>
      <c r="C4" s="4"/>
      <c r="D4" s="5"/>
      <c r="E4" s="4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4"/>
      <c r="R4" s="6"/>
      <c r="S4" s="7"/>
      <c r="T4" s="8"/>
      <c r="U4" s="8"/>
      <c r="V4" s="8"/>
    </row>
    <row r="5" spans="2:22" ht="18">
      <c r="B5" s="3"/>
      <c r="C5" s="4"/>
      <c r="D5" s="5"/>
      <c r="E5" s="4"/>
      <c r="F5" s="4"/>
      <c r="G5" s="4"/>
      <c r="H5" s="5"/>
      <c r="I5" s="4"/>
      <c r="J5" s="4"/>
      <c r="K5" s="4"/>
      <c r="L5" s="4"/>
      <c r="M5" s="4"/>
      <c r="N5" s="4"/>
      <c r="O5" s="4"/>
      <c r="P5" s="4"/>
      <c r="Q5" s="4"/>
      <c r="R5" s="6"/>
      <c r="S5" s="7"/>
      <c r="T5" s="8"/>
      <c r="U5" s="8"/>
      <c r="V5" s="8"/>
    </row>
    <row r="6" spans="2:26" ht="33.75" customHeight="1" thickBot="1">
      <c r="B6" s="9" t="s">
        <v>0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8</v>
      </c>
      <c r="K6" s="10" t="s">
        <v>9</v>
      </c>
      <c r="L6" s="10" t="s">
        <v>10</v>
      </c>
      <c r="M6" s="10" t="s">
        <v>11</v>
      </c>
      <c r="N6" s="10" t="s">
        <v>28</v>
      </c>
      <c r="O6" s="10" t="s">
        <v>12</v>
      </c>
      <c r="P6" s="10" t="s">
        <v>13</v>
      </c>
      <c r="Q6" s="10" t="s">
        <v>14</v>
      </c>
      <c r="R6" s="10" t="s">
        <v>15</v>
      </c>
      <c r="S6" s="11" t="s">
        <v>16</v>
      </c>
      <c r="T6" s="12"/>
      <c r="U6" s="12"/>
      <c r="V6" s="12"/>
      <c r="W6" s="13"/>
      <c r="X6" s="13"/>
      <c r="Y6" s="13"/>
      <c r="Z6" s="13"/>
    </row>
    <row r="7" spans="2:26" ht="6.75" customHeight="1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6"/>
      <c r="T7" s="12"/>
      <c r="U7" s="12"/>
      <c r="V7" s="12"/>
      <c r="W7" s="13"/>
      <c r="X7" s="13"/>
      <c r="Y7" s="13"/>
      <c r="Z7" s="13"/>
    </row>
    <row r="8" spans="2:26" ht="33.75" customHeight="1">
      <c r="B8" s="17" t="s">
        <v>17</v>
      </c>
      <c r="C8" s="18">
        <v>28331227</v>
      </c>
      <c r="D8" s="18">
        <v>6296012</v>
      </c>
      <c r="E8" s="18">
        <v>5182167</v>
      </c>
      <c r="F8" s="18">
        <v>11277263</v>
      </c>
      <c r="G8" s="18">
        <v>36850527</v>
      </c>
      <c r="H8" s="18">
        <v>3091827</v>
      </c>
      <c r="I8" s="18">
        <v>10863482</v>
      </c>
      <c r="J8" s="18">
        <v>13446861</v>
      </c>
      <c r="K8" s="18">
        <v>140917444</v>
      </c>
      <c r="L8" s="18">
        <v>1082050</v>
      </c>
      <c r="M8" s="18">
        <v>3065543</v>
      </c>
      <c r="N8" s="18">
        <v>16884054</v>
      </c>
      <c r="O8" s="18">
        <v>4582198</v>
      </c>
      <c r="P8" s="18">
        <v>6917207</v>
      </c>
      <c r="Q8" s="18">
        <v>2532124</v>
      </c>
      <c r="R8" s="18">
        <v>53615834</v>
      </c>
      <c r="S8" s="19">
        <f>SUM(C8:R8)</f>
        <v>344935820</v>
      </c>
      <c r="T8" s="20"/>
      <c r="U8" s="21"/>
      <c r="V8" s="12"/>
      <c r="W8" s="13"/>
      <c r="X8" s="13"/>
      <c r="Y8" s="13"/>
      <c r="Z8" s="13"/>
    </row>
    <row r="9" spans="2:26" ht="22.5" customHeight="1">
      <c r="B9" s="22" t="s">
        <v>18</v>
      </c>
      <c r="C9" s="23">
        <v>0.1</v>
      </c>
      <c r="D9" s="23">
        <v>0.1</v>
      </c>
      <c r="E9" s="23">
        <v>0.1</v>
      </c>
      <c r="F9" s="23">
        <v>0.1</v>
      </c>
      <c r="G9" s="23">
        <v>0.1</v>
      </c>
      <c r="H9" s="23">
        <v>0.1</v>
      </c>
      <c r="I9" s="23">
        <v>0.1</v>
      </c>
      <c r="J9" s="23">
        <v>0.1</v>
      </c>
      <c r="K9" s="23">
        <v>0.1</v>
      </c>
      <c r="L9" s="23">
        <v>0.1</v>
      </c>
      <c r="M9" s="23">
        <v>0.1</v>
      </c>
      <c r="N9" s="23">
        <v>0.1</v>
      </c>
      <c r="O9" s="23">
        <v>0.1</v>
      </c>
      <c r="P9" s="23">
        <v>0.1</v>
      </c>
      <c r="Q9" s="23">
        <v>0.1</v>
      </c>
      <c r="R9" s="23">
        <v>0.1</v>
      </c>
      <c r="S9" s="23"/>
      <c r="T9" s="21"/>
      <c r="U9" s="21"/>
      <c r="V9" s="12"/>
      <c r="W9" s="13"/>
      <c r="X9" s="13"/>
      <c r="Y9" s="13"/>
      <c r="Z9" s="13"/>
    </row>
    <row r="10" spans="2:26" ht="30" customHeight="1">
      <c r="B10" s="24" t="s">
        <v>19</v>
      </c>
      <c r="C10" s="62">
        <f aca="true" t="shared" si="0" ref="C10:R10">C8*C9</f>
        <v>2833122.7</v>
      </c>
      <c r="D10" s="62">
        <f t="shared" si="0"/>
        <v>629601.2000000001</v>
      </c>
      <c r="E10" s="62">
        <f t="shared" si="0"/>
        <v>518216.7</v>
      </c>
      <c r="F10" s="62">
        <f t="shared" si="0"/>
        <v>1127726.3</v>
      </c>
      <c r="G10" s="62">
        <f t="shared" si="0"/>
        <v>3685052.7</v>
      </c>
      <c r="H10" s="62">
        <f t="shared" si="0"/>
        <v>309182.7</v>
      </c>
      <c r="I10" s="62">
        <f t="shared" si="0"/>
        <v>1086348.2</v>
      </c>
      <c r="J10" s="62">
        <f t="shared" si="0"/>
        <v>1344686.1</v>
      </c>
      <c r="K10" s="62">
        <f t="shared" si="0"/>
        <v>14091744.4</v>
      </c>
      <c r="L10" s="62">
        <f t="shared" si="0"/>
        <v>108205</v>
      </c>
      <c r="M10" s="62">
        <f t="shared" si="0"/>
        <v>306554.3</v>
      </c>
      <c r="N10" s="62">
        <f t="shared" si="0"/>
        <v>1688405.4000000001</v>
      </c>
      <c r="O10" s="62">
        <f t="shared" si="0"/>
        <v>458219.80000000005</v>
      </c>
      <c r="P10" s="62">
        <f t="shared" si="0"/>
        <v>691720.7000000001</v>
      </c>
      <c r="Q10" s="62">
        <f t="shared" si="0"/>
        <v>253212.40000000002</v>
      </c>
      <c r="R10" s="62">
        <f t="shared" si="0"/>
        <v>5361583.4</v>
      </c>
      <c r="S10" s="19">
        <f>C10+D10+E10+F10+G10+H10+I10+J10+K10+L10+M10+N10+O10+P10+Q10+R10</f>
        <v>34493582</v>
      </c>
      <c r="T10" s="21"/>
      <c r="U10" s="21"/>
      <c r="V10" s="12"/>
      <c r="W10" s="13"/>
      <c r="X10" s="13"/>
      <c r="Y10" s="13"/>
      <c r="Z10" s="13"/>
    </row>
    <row r="11" spans="1:26" ht="38.25" customHeight="1">
      <c r="A11" s="68"/>
      <c r="B11" s="69" t="s">
        <v>30</v>
      </c>
      <c r="C11" s="70">
        <v>803900</v>
      </c>
      <c r="D11" s="70">
        <v>740700</v>
      </c>
      <c r="E11" s="70">
        <v>400800</v>
      </c>
      <c r="F11" s="70">
        <v>696700</v>
      </c>
      <c r="G11" s="70">
        <v>680100</v>
      </c>
      <c r="H11" s="70">
        <v>503700</v>
      </c>
      <c r="I11" s="70">
        <v>529800</v>
      </c>
      <c r="J11" s="70">
        <v>611300</v>
      </c>
      <c r="K11" s="70">
        <v>2494900</v>
      </c>
      <c r="L11" s="70">
        <v>268200</v>
      </c>
      <c r="M11" s="70">
        <v>596700</v>
      </c>
      <c r="N11" s="70">
        <v>726800</v>
      </c>
      <c r="O11" s="70">
        <v>342100</v>
      </c>
      <c r="P11" s="70">
        <v>568500</v>
      </c>
      <c r="Q11" s="70">
        <v>337100</v>
      </c>
      <c r="R11" s="70">
        <v>1496900</v>
      </c>
      <c r="S11" s="19">
        <f>C11+D11+E11+F11+G11+H11+I11+J11+K11+L11+M11+N11+O11+P11+Q11+R11</f>
        <v>11798200</v>
      </c>
      <c r="T11" s="21"/>
      <c r="U11" s="21"/>
      <c r="V11" s="12"/>
      <c r="W11" s="13"/>
      <c r="X11" s="13"/>
      <c r="Y11" s="13"/>
      <c r="Z11" s="13"/>
    </row>
    <row r="12" spans="2:26" ht="27" customHeight="1">
      <c r="B12" s="17" t="s">
        <v>20</v>
      </c>
      <c r="C12" s="18">
        <v>538</v>
      </c>
      <c r="D12" s="18"/>
      <c r="E12" s="18"/>
      <c r="F12" s="18"/>
      <c r="G12" s="18">
        <v>740</v>
      </c>
      <c r="H12" s="18"/>
      <c r="I12" s="18"/>
      <c r="J12" s="18"/>
      <c r="K12" s="18">
        <v>82357</v>
      </c>
      <c r="L12" s="18"/>
      <c r="M12" s="18"/>
      <c r="N12" s="18"/>
      <c r="O12" s="18"/>
      <c r="P12" s="18"/>
      <c r="Q12" s="18"/>
      <c r="R12" s="18">
        <v>67</v>
      </c>
      <c r="S12" s="19">
        <f>SUM(C12:R12)</f>
        <v>83702</v>
      </c>
      <c r="T12" s="21"/>
      <c r="U12" s="21"/>
      <c r="V12" s="12"/>
      <c r="W12" s="13"/>
      <c r="X12" s="13"/>
      <c r="Y12" s="13"/>
      <c r="Z12" s="13"/>
    </row>
    <row r="13" spans="2:26" ht="27" customHeight="1">
      <c r="B13" s="22" t="s">
        <v>18</v>
      </c>
      <c r="C13" s="23">
        <v>0.5</v>
      </c>
      <c r="D13" s="23">
        <v>0.5</v>
      </c>
      <c r="E13" s="23">
        <v>0.5</v>
      </c>
      <c r="F13" s="23">
        <v>0.5</v>
      </c>
      <c r="G13" s="23">
        <v>0.5</v>
      </c>
      <c r="H13" s="23">
        <v>0.5</v>
      </c>
      <c r="I13" s="23">
        <v>0.5</v>
      </c>
      <c r="J13" s="23">
        <v>0.5</v>
      </c>
      <c r="K13" s="23">
        <v>0.5</v>
      </c>
      <c r="L13" s="23">
        <v>0.5</v>
      </c>
      <c r="M13" s="23">
        <v>0.5</v>
      </c>
      <c r="N13" s="23">
        <v>0.5</v>
      </c>
      <c r="O13" s="23">
        <v>0.5</v>
      </c>
      <c r="P13" s="23">
        <v>0.5</v>
      </c>
      <c r="Q13" s="23">
        <v>0.5</v>
      </c>
      <c r="R13" s="23">
        <v>0.5</v>
      </c>
      <c r="S13" s="67"/>
      <c r="T13" s="21"/>
      <c r="U13" s="21"/>
      <c r="V13" s="12"/>
      <c r="W13" s="13"/>
      <c r="X13" s="13"/>
      <c r="Y13" s="13"/>
      <c r="Z13" s="13"/>
    </row>
    <row r="14" spans="2:26" ht="36.75" customHeight="1">
      <c r="B14" s="63" t="s">
        <v>29</v>
      </c>
      <c r="C14" s="64">
        <f aca="true" t="shared" si="1" ref="C14:R14">C12*C13</f>
        <v>269</v>
      </c>
      <c r="D14" s="64">
        <f t="shared" si="1"/>
        <v>0</v>
      </c>
      <c r="E14" s="64">
        <f t="shared" si="1"/>
        <v>0</v>
      </c>
      <c r="F14" s="64">
        <f t="shared" si="1"/>
        <v>0</v>
      </c>
      <c r="G14" s="64">
        <f t="shared" si="1"/>
        <v>370</v>
      </c>
      <c r="H14" s="64">
        <f t="shared" si="1"/>
        <v>0</v>
      </c>
      <c r="I14" s="64">
        <f t="shared" si="1"/>
        <v>0</v>
      </c>
      <c r="J14" s="64">
        <f t="shared" si="1"/>
        <v>0</v>
      </c>
      <c r="K14" s="64">
        <f t="shared" si="1"/>
        <v>41178.5</v>
      </c>
      <c r="L14" s="64">
        <f t="shared" si="1"/>
        <v>0</v>
      </c>
      <c r="M14" s="64">
        <f t="shared" si="1"/>
        <v>0</v>
      </c>
      <c r="N14" s="64">
        <f t="shared" si="1"/>
        <v>0</v>
      </c>
      <c r="O14" s="64">
        <f t="shared" si="1"/>
        <v>0</v>
      </c>
      <c r="P14" s="64">
        <f t="shared" si="1"/>
        <v>0</v>
      </c>
      <c r="Q14" s="64">
        <f t="shared" si="1"/>
        <v>0</v>
      </c>
      <c r="R14" s="64">
        <f t="shared" si="1"/>
        <v>33.5</v>
      </c>
      <c r="S14" s="19">
        <v>41852</v>
      </c>
      <c r="T14" s="21"/>
      <c r="U14" s="21"/>
      <c r="V14" s="12"/>
      <c r="W14" s="13"/>
      <c r="X14" s="13"/>
      <c r="Y14" s="13"/>
      <c r="Z14" s="13"/>
    </row>
    <row r="15" spans="2:33" ht="32.25" customHeight="1">
      <c r="B15" s="24" t="s">
        <v>21</v>
      </c>
      <c r="C15" s="25">
        <v>93000</v>
      </c>
      <c r="D15" s="25">
        <v>56000</v>
      </c>
      <c r="E15" s="25">
        <v>27000</v>
      </c>
      <c r="F15" s="25">
        <v>12000</v>
      </c>
      <c r="G15" s="25">
        <v>202000</v>
      </c>
      <c r="H15" s="25">
        <v>26000</v>
      </c>
      <c r="I15" s="25">
        <v>16000</v>
      </c>
      <c r="J15" s="25">
        <v>30000</v>
      </c>
      <c r="K15" s="62">
        <v>981000</v>
      </c>
      <c r="L15" s="25">
        <v>24000</v>
      </c>
      <c r="M15" s="25">
        <v>11000</v>
      </c>
      <c r="N15" s="25">
        <v>69000</v>
      </c>
      <c r="O15" s="25">
        <v>2000</v>
      </c>
      <c r="P15" s="25">
        <v>30000</v>
      </c>
      <c r="Q15" s="25">
        <v>4000</v>
      </c>
      <c r="R15" s="25">
        <v>395000</v>
      </c>
      <c r="S15" s="19">
        <f>C15+D15+E15+F15+G15+H15+I15+J15+K15+L15+M15+N15+O15+P15+Q15+R15</f>
        <v>1978000</v>
      </c>
      <c r="T15" s="20"/>
      <c r="U15" s="20"/>
      <c r="V15" s="26"/>
      <c r="W15" s="27"/>
      <c r="X15" s="27"/>
      <c r="Y15" s="27"/>
      <c r="Z15" s="27"/>
      <c r="AA15" s="1"/>
      <c r="AB15" s="1"/>
      <c r="AC15" s="1"/>
      <c r="AD15" s="1"/>
      <c r="AE15" s="1"/>
      <c r="AF15" s="1"/>
      <c r="AG15" s="1"/>
    </row>
    <row r="16" spans="2:33" ht="30" customHeight="1">
      <c r="B16" s="28" t="s">
        <v>22</v>
      </c>
      <c r="C16" s="29">
        <v>1033253</v>
      </c>
      <c r="D16" s="29">
        <v>553749</v>
      </c>
      <c r="E16" s="29">
        <v>434669</v>
      </c>
      <c r="F16" s="29">
        <v>215875</v>
      </c>
      <c r="G16" s="29">
        <v>507548</v>
      </c>
      <c r="H16" s="29">
        <v>240504</v>
      </c>
      <c r="I16" s="29">
        <v>38490</v>
      </c>
      <c r="J16" s="29">
        <v>798071</v>
      </c>
      <c r="K16" s="66">
        <v>8177934</v>
      </c>
      <c r="L16" s="29">
        <v>422972</v>
      </c>
      <c r="M16" s="29">
        <v>299210</v>
      </c>
      <c r="N16" s="29">
        <v>806352</v>
      </c>
      <c r="O16" s="29">
        <v>77418</v>
      </c>
      <c r="P16" s="29">
        <v>564048</v>
      </c>
      <c r="Q16" s="29">
        <v>110073</v>
      </c>
      <c r="R16" s="29">
        <v>5176355</v>
      </c>
      <c r="S16" s="19">
        <f>C16+D16+E16+F16+G16+H16+I16+J16+K16+L16+M16+N16+O16+P16+Q16+R16</f>
        <v>19456521</v>
      </c>
      <c r="T16" s="20"/>
      <c r="U16" s="20"/>
      <c r="V16" s="26"/>
      <c r="W16" s="27"/>
      <c r="X16" s="27"/>
      <c r="Y16" s="27"/>
      <c r="Z16" s="27"/>
      <c r="AA16" s="1"/>
      <c r="AB16" s="1"/>
      <c r="AC16" s="1"/>
      <c r="AD16" s="1"/>
      <c r="AE16" s="1"/>
      <c r="AF16" s="1"/>
      <c r="AG16" s="1"/>
    </row>
    <row r="17" spans="2:26" ht="25.5" customHeight="1">
      <c r="B17" s="28" t="s">
        <v>31</v>
      </c>
      <c r="C17" s="29">
        <v>11901</v>
      </c>
      <c r="D17" s="29">
        <v>5797</v>
      </c>
      <c r="E17" s="29">
        <v>10794</v>
      </c>
      <c r="F17" s="29">
        <v>15573</v>
      </c>
      <c r="G17" s="29">
        <v>44697</v>
      </c>
      <c r="H17" s="29">
        <v>5966</v>
      </c>
      <c r="I17" s="29">
        <v>5735</v>
      </c>
      <c r="J17" s="29">
        <v>8818</v>
      </c>
      <c r="K17" s="29">
        <v>0</v>
      </c>
      <c r="L17" s="29">
        <v>38073</v>
      </c>
      <c r="M17" s="29">
        <v>18138</v>
      </c>
      <c r="N17" s="29">
        <v>9050</v>
      </c>
      <c r="O17" s="29">
        <v>1687</v>
      </c>
      <c r="P17" s="29">
        <v>13703</v>
      </c>
      <c r="Q17" s="29">
        <v>1862</v>
      </c>
      <c r="R17" s="29">
        <v>105696</v>
      </c>
      <c r="S17" s="19">
        <f>C17+D17+E17+F17+G17+H17+I17+J17+K17+L17+M17+N17+O17+P17+Q17+R17</f>
        <v>297490</v>
      </c>
      <c r="T17" s="20"/>
      <c r="U17" s="20"/>
      <c r="V17" s="12"/>
      <c r="W17" s="13"/>
      <c r="X17" s="13"/>
      <c r="Y17" s="13"/>
      <c r="Z17" s="13"/>
    </row>
    <row r="18" spans="2:26" s="34" customFormat="1" ht="25.5" customHeight="1">
      <c r="B18" s="30" t="s">
        <v>23</v>
      </c>
      <c r="C18" s="65">
        <f>C10+C14+C15+C16+C17+C11</f>
        <v>4775445.7</v>
      </c>
      <c r="D18" s="65">
        <f aca="true" t="shared" si="2" ref="D18:S18">D10+D14+D15+D16+D17+D11</f>
        <v>1985847.2000000002</v>
      </c>
      <c r="E18" s="65">
        <f t="shared" si="2"/>
        <v>1391479.7</v>
      </c>
      <c r="F18" s="65">
        <f t="shared" si="2"/>
        <v>2067874.3</v>
      </c>
      <c r="G18" s="65">
        <f t="shared" si="2"/>
        <v>5119767.7</v>
      </c>
      <c r="H18" s="65">
        <f t="shared" si="2"/>
        <v>1085352.7</v>
      </c>
      <c r="I18" s="65">
        <f t="shared" si="2"/>
        <v>1676373.2</v>
      </c>
      <c r="J18" s="65">
        <f t="shared" si="2"/>
        <v>2792875.1</v>
      </c>
      <c r="K18" s="65">
        <f t="shared" si="2"/>
        <v>25786756.9</v>
      </c>
      <c r="L18" s="65">
        <f t="shared" si="2"/>
        <v>861450</v>
      </c>
      <c r="M18" s="65">
        <f t="shared" si="2"/>
        <v>1231602.3</v>
      </c>
      <c r="N18" s="65">
        <f t="shared" si="2"/>
        <v>3299607.4000000004</v>
      </c>
      <c r="O18" s="65">
        <f t="shared" si="2"/>
        <v>881424.8</v>
      </c>
      <c r="P18" s="65">
        <f t="shared" si="2"/>
        <v>1867971.7000000002</v>
      </c>
      <c r="Q18" s="65">
        <f t="shared" si="2"/>
        <v>706247.4</v>
      </c>
      <c r="R18" s="65">
        <f t="shared" si="2"/>
        <v>12535567.9</v>
      </c>
      <c r="S18" s="65">
        <f t="shared" si="2"/>
        <v>68065645</v>
      </c>
      <c r="T18" s="31"/>
      <c r="U18" s="31"/>
      <c r="V18" s="32"/>
      <c r="W18" s="33"/>
      <c r="X18" s="33"/>
      <c r="Y18" s="33"/>
      <c r="Z18" s="33"/>
    </row>
    <row r="19" spans="2:25" s="41" customFormat="1" ht="30.75" customHeight="1">
      <c r="B19" s="35" t="s">
        <v>33</v>
      </c>
      <c r="C19" s="36">
        <v>1455</v>
      </c>
      <c r="D19" s="36">
        <v>988</v>
      </c>
      <c r="E19" s="36">
        <v>660</v>
      </c>
      <c r="F19" s="36">
        <v>972</v>
      </c>
      <c r="G19" s="36">
        <v>2698</v>
      </c>
      <c r="H19" s="36">
        <v>573</v>
      </c>
      <c r="I19" s="36">
        <v>1059</v>
      </c>
      <c r="J19" s="36">
        <v>942</v>
      </c>
      <c r="K19" s="36">
        <v>10484</v>
      </c>
      <c r="L19" s="36">
        <v>345</v>
      </c>
      <c r="M19" s="36">
        <v>551</v>
      </c>
      <c r="N19" s="36">
        <v>1340</v>
      </c>
      <c r="O19" s="36">
        <v>484</v>
      </c>
      <c r="P19" s="36">
        <v>1039</v>
      </c>
      <c r="Q19" s="36">
        <v>477</v>
      </c>
      <c r="R19" s="36">
        <v>4181</v>
      </c>
      <c r="S19" s="37">
        <f>SUM(C19:R19)</f>
        <v>28248</v>
      </c>
      <c r="T19" s="38"/>
      <c r="U19" s="38"/>
      <c r="V19" s="39"/>
      <c r="W19" s="40"/>
      <c r="X19" s="40"/>
      <c r="Y19" s="40"/>
    </row>
    <row r="20" spans="2:25" ht="24" customHeight="1">
      <c r="B20" s="42" t="s">
        <v>24</v>
      </c>
      <c r="C20" s="43">
        <f aca="true" t="shared" si="3" ref="C20:S20">C18/C19</f>
        <v>3282.0932646048113</v>
      </c>
      <c r="D20" s="43">
        <f t="shared" si="3"/>
        <v>2009.9668016194335</v>
      </c>
      <c r="E20" s="43">
        <f t="shared" si="3"/>
        <v>2108.3025757575756</v>
      </c>
      <c r="F20" s="43">
        <f t="shared" si="3"/>
        <v>2127.442695473251</v>
      </c>
      <c r="G20" s="43">
        <f t="shared" si="3"/>
        <v>1897.615900667161</v>
      </c>
      <c r="H20" s="43">
        <f t="shared" si="3"/>
        <v>1894.1582897033159</v>
      </c>
      <c r="I20" s="43">
        <f t="shared" si="3"/>
        <v>1582.9775259678943</v>
      </c>
      <c r="J20" s="43">
        <f t="shared" si="3"/>
        <v>2964.8355626326966</v>
      </c>
      <c r="K20" s="43">
        <f t="shared" si="3"/>
        <v>2459.6296165585654</v>
      </c>
      <c r="L20" s="43">
        <f t="shared" si="3"/>
        <v>2496.9565217391305</v>
      </c>
      <c r="M20" s="43">
        <f t="shared" si="3"/>
        <v>2235.212885662432</v>
      </c>
      <c r="N20" s="43">
        <f t="shared" si="3"/>
        <v>2462.3935820895526</v>
      </c>
      <c r="O20" s="43">
        <f t="shared" si="3"/>
        <v>1821.1256198347107</v>
      </c>
      <c r="P20" s="43">
        <f t="shared" si="3"/>
        <v>1797.8553416746875</v>
      </c>
      <c r="Q20" s="43">
        <f t="shared" si="3"/>
        <v>1480.6025157232705</v>
      </c>
      <c r="R20" s="43">
        <f t="shared" si="3"/>
        <v>2998.222410906482</v>
      </c>
      <c r="S20" s="44">
        <f t="shared" si="3"/>
        <v>2409.5739521382043</v>
      </c>
      <c r="T20" s="45"/>
      <c r="U20" s="45"/>
      <c r="V20" s="46"/>
      <c r="W20" s="47"/>
      <c r="X20" s="47"/>
      <c r="Y20" s="47"/>
    </row>
    <row r="21" spans="2:25" ht="24" customHeight="1">
      <c r="B21" s="42" t="s">
        <v>25</v>
      </c>
      <c r="C21" s="48">
        <f>(C18/C19)/(S18/S19)</f>
        <v>1.3621052226649246</v>
      </c>
      <c r="D21" s="48">
        <f>(D18/D19)/(S18/S19)</f>
        <v>0.8341585863491893</v>
      </c>
      <c r="E21" s="48">
        <f>(E18/E19)/(S18/S19)</f>
        <v>0.8749690267388196</v>
      </c>
      <c r="F21" s="48">
        <f>(F18/F19)/(S18/S19)</f>
        <v>0.8829123893812864</v>
      </c>
      <c r="G21" s="48">
        <f>(G18/G19)/(S18/S19)</f>
        <v>0.7875317123939098</v>
      </c>
      <c r="H21" s="48">
        <f>(H18/H19)/(S18/S19)</f>
        <v>0.7860967653731816</v>
      </c>
      <c r="I21" s="48">
        <f>(I18/I19)/(S18/S19)</f>
        <v>0.6569532861040409</v>
      </c>
      <c r="J21" s="48">
        <f>(J18/J19)/(S18/S19)</f>
        <v>1.2304397464131636</v>
      </c>
      <c r="K21" s="48">
        <f>(K18/K19)/(S18/S19)</f>
        <v>1.0207736576733588</v>
      </c>
      <c r="L21" s="48">
        <f>(L18/L19)/(S18/S19)</f>
        <v>1.036264738637046</v>
      </c>
      <c r="M21" s="48">
        <f>(M18/M19)/(S18/S19)</f>
        <v>0.9276382174031024</v>
      </c>
      <c r="N21" s="48">
        <f>(N18/N19)/(S18/S19)</f>
        <v>1.0219207341216805</v>
      </c>
      <c r="O21" s="48">
        <f>(O18/O19)/(S18/S19)</f>
        <v>0.7557873947876482</v>
      </c>
      <c r="P21" s="48">
        <f>(P18/P19)/(S18/S19)</f>
        <v>0.7461299704370182</v>
      </c>
      <c r="Q21" s="48">
        <f>(Q18/Q19)/(S18/S19)</f>
        <v>0.6144665177880992</v>
      </c>
      <c r="R21" s="48">
        <f>(R18/R19)/(S18/S19)</f>
        <v>1.2442956599219226</v>
      </c>
      <c r="S21" s="49">
        <f>S20/$S$20</f>
        <v>1</v>
      </c>
      <c r="T21" s="45"/>
      <c r="U21" s="45"/>
      <c r="V21" s="46"/>
      <c r="W21" s="47"/>
      <c r="X21" s="47"/>
      <c r="Y21" s="47"/>
    </row>
    <row r="22" spans="2:25" ht="24" customHeight="1">
      <c r="B22" s="50" t="s">
        <v>26</v>
      </c>
      <c r="C22" s="51">
        <v>0.998</v>
      </c>
      <c r="D22" s="51">
        <v>1.006</v>
      </c>
      <c r="E22" s="51">
        <v>1.015</v>
      </c>
      <c r="F22" s="51">
        <v>1.003</v>
      </c>
      <c r="G22" s="51">
        <v>0.989</v>
      </c>
      <c r="H22" s="51">
        <v>1.016</v>
      </c>
      <c r="I22" s="51">
        <v>0.997</v>
      </c>
      <c r="J22" s="51">
        <v>1.009</v>
      </c>
      <c r="K22" s="51">
        <v>0.996</v>
      </c>
      <c r="L22" s="51">
        <v>1.035</v>
      </c>
      <c r="M22" s="51">
        <v>1.018</v>
      </c>
      <c r="N22" s="51">
        <v>1.019</v>
      </c>
      <c r="O22" s="51">
        <v>1.017</v>
      </c>
      <c r="P22" s="51">
        <v>1.001</v>
      </c>
      <c r="Q22" s="51">
        <v>1.018</v>
      </c>
      <c r="R22" s="51">
        <v>0.992</v>
      </c>
      <c r="S22" s="52">
        <v>1</v>
      </c>
      <c r="T22" s="53"/>
      <c r="U22" s="53"/>
      <c r="V22" s="47"/>
      <c r="W22" s="47"/>
      <c r="X22" s="47"/>
      <c r="Y22" s="47"/>
    </row>
    <row r="23" spans="2:25" s="57" customFormat="1" ht="24" customHeight="1">
      <c r="B23" s="54" t="s">
        <v>27</v>
      </c>
      <c r="C23" s="60">
        <f aca="true" t="shared" si="4" ref="C23:S23">C21/C22</f>
        <v>1.3648348924498244</v>
      </c>
      <c r="D23" s="60">
        <f t="shared" si="4"/>
        <v>0.8291834854365698</v>
      </c>
      <c r="E23" s="60">
        <f t="shared" si="4"/>
        <v>0.8620384499889849</v>
      </c>
      <c r="F23" s="60">
        <f t="shared" si="4"/>
        <v>0.8802715746573145</v>
      </c>
      <c r="G23" s="60">
        <f t="shared" si="4"/>
        <v>0.796290912430647</v>
      </c>
      <c r="H23" s="60">
        <f t="shared" si="4"/>
        <v>0.7737172887531315</v>
      </c>
      <c r="I23" s="60">
        <f t="shared" si="4"/>
        <v>0.65893007633304</v>
      </c>
      <c r="J23" s="60">
        <f t="shared" si="4"/>
        <v>1.2194645653252365</v>
      </c>
      <c r="K23" s="60">
        <f t="shared" si="4"/>
        <v>1.0248731502744566</v>
      </c>
      <c r="L23" s="60">
        <f t="shared" si="4"/>
        <v>1.001221969697629</v>
      </c>
      <c r="M23" s="60">
        <f t="shared" si="4"/>
        <v>0.9112359699441084</v>
      </c>
      <c r="N23" s="60">
        <f t="shared" si="4"/>
        <v>1.002866274898607</v>
      </c>
      <c r="O23" s="60">
        <f t="shared" si="4"/>
        <v>0.7431537805188282</v>
      </c>
      <c r="P23" s="60">
        <f t="shared" si="4"/>
        <v>0.7453845858511672</v>
      </c>
      <c r="Q23" s="60">
        <f t="shared" si="4"/>
        <v>0.6036016874146358</v>
      </c>
      <c r="R23" s="60">
        <f t="shared" si="4"/>
        <v>1.2543303023406478</v>
      </c>
      <c r="S23" s="60">
        <f t="shared" si="4"/>
        <v>1</v>
      </c>
      <c r="T23" s="55"/>
      <c r="U23" s="55"/>
      <c r="V23" s="56"/>
      <c r="W23" s="56"/>
      <c r="X23" s="56"/>
      <c r="Y23" s="56"/>
    </row>
    <row r="24" spans="2:19" ht="15.75"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</row>
    <row r="27" spans="4:19" ht="12.75"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</row>
    <row r="28" ht="12.75">
      <c r="D28" s="57"/>
    </row>
  </sheetData>
  <sheetProtection/>
  <mergeCells count="2">
    <mergeCell ref="K2:N2"/>
    <mergeCell ref="N3:P3"/>
  </mergeCells>
  <printOptions/>
  <pageMargins left="0.28" right="0.17" top="0.79" bottom="0.82" header="0.31" footer="0.5"/>
  <pageSetup fitToHeight="1" fitToWidth="1" horizontalDpi="600" verticalDpi="600" orientation="landscape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Ofps-Sve</dc:creator>
  <cp:keywords/>
  <dc:description/>
  <cp:lastModifiedBy>User</cp:lastModifiedBy>
  <cp:lastPrinted>2014-11-14T11:56:49Z</cp:lastPrinted>
  <dcterms:created xsi:type="dcterms:W3CDTF">2010-10-20T10:24:36Z</dcterms:created>
  <dcterms:modified xsi:type="dcterms:W3CDTF">2014-11-14T11:56:56Z</dcterms:modified>
  <cp:category/>
  <cp:version/>
  <cp:contentType/>
  <cp:contentStatus/>
</cp:coreProperties>
</file>