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'Лист1'!$A$1:$M$74</definedName>
  </definedNames>
  <calcPr fullCalcOnLoad="1"/>
</workbook>
</file>

<file path=xl/sharedStrings.xml><?xml version="1.0" encoding="utf-8"?>
<sst xmlns="http://schemas.openxmlformats.org/spreadsheetml/2006/main" count="105" uniqueCount="50">
  <si>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</si>
  <si>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</si>
  <si>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</si>
  <si>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</si>
  <si>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</si>
  <si>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</si>
  <si>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</si>
  <si>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</si>
  <si>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</si>
  <si>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</si>
  <si>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Районный бюджет</t>
  </si>
  <si>
    <t>Бюджет поселения</t>
  </si>
  <si>
    <t>Бюджет поселений</t>
  </si>
  <si>
    <t>Объёмы финансирования, руб.</t>
  </si>
  <si>
    <t>Управление строительства и инфраструктуры администрации МО  "Устьянский муниципальный район"</t>
  </si>
  <si>
    <t xml:space="preserve">Управление образования администрация МО "Устьянский муниципальный район", </t>
  </si>
  <si>
    <t>Соисполнители</t>
  </si>
  <si>
    <t>2020 год/2022 год</t>
  </si>
  <si>
    <t>2020г./2021г.</t>
  </si>
  <si>
    <t>2020 г.</t>
  </si>
  <si>
    <t>Ожидаемый  результат</t>
  </si>
  <si>
    <t>Развитие спорта. Строительство 1 сооружения</t>
  </si>
  <si>
    <t>2. Обспечение строительства объектов спортивной направленности</t>
  </si>
  <si>
    <t xml:space="preserve">Итого по Программе </t>
  </si>
  <si>
    <t>Проектирование 
и строительство интерната для школьников на 100 человек в с.Шангалы</t>
  </si>
  <si>
    <t>1.1.</t>
  </si>
  <si>
    <t>1.2.</t>
  </si>
  <si>
    <t xml:space="preserve"> Разработка проектной документации и строительство 2-х корпусов на 100 мест ДОЛ "Колос"</t>
  </si>
  <si>
    <t>2.1.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</si>
  <si>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района"</t>
  </si>
  <si>
    <t>1. Обеспечение строительства объектов социальной направленности</t>
  </si>
  <si>
    <t>Приложение № 1</t>
  </si>
  <si>
    <t>Перечень мероприятий по программе"Социальное строительство и обеспечение качественным, доступным жильеми услугами жилищно-коммунального хозяйства населения Устьянского района"</t>
  </si>
  <si>
    <t xml:space="preserve"> Проектирование, экспертиза и строительство лыжно-биатлонного центра в д. Малиновка (2 этап)</t>
  </si>
  <si>
    <t>Увеличение мест круглосуточного пребывания в интернате школьников на 100 человек.</t>
  </si>
  <si>
    <t>Увеличение мест для оздоровления и отдыха на 100 человек.</t>
  </si>
  <si>
    <t>Улучшение качества занятия спортом 75 учащихся</t>
  </si>
  <si>
    <t>Улучшение качества занятия спортом 807 учащихся</t>
  </si>
  <si>
    <t>1.3.</t>
  </si>
  <si>
    <t>1.4.</t>
  </si>
  <si>
    <t>3. Обспечение мероприятий по переселению граждан из аварийного жилищного фонда.</t>
  </si>
  <si>
    <t>3.1.</t>
  </si>
  <si>
    <t>Приобретение помещений в многоквартирных жилых домах для переселения граждан из аварийного жилищного фонда.</t>
  </si>
  <si>
    <t>Сокращение непригодного для проживания жилищного фонда, переселение граждан из аварийного жилищного фонда.</t>
  </si>
  <si>
    <t>МО "Октябрьское"</t>
  </si>
  <si>
    <t>1.5.</t>
  </si>
  <si>
    <t>2021 г.</t>
  </si>
  <si>
    <t xml:space="preserve"> Строительство здания  спортзала МБОУ "Илезская средняя общеобразовательная школа"</t>
  </si>
  <si>
    <t xml:space="preserve"> Строительство здания спортзала  МБОУ "Октябрьская средняя общеобразовательная школа № 1"</t>
  </si>
  <si>
    <t xml:space="preserve"> Разработка проектно-сметной документации на строительство Дома детского и молодежного творчества в п.Октябрьский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</si>
</sst>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"/>
    <numFmt numFmtId="178" formatCode="0.000"/>
    <numFmt numFmtId="179" formatCode="0.00000"/>
    <numFmt numFmtId="180" formatCode="0.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63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9" fillId="0" borderId="0" xfId="0" applyFont="1" applyAlignment="1">
      <alignment/>
    </xf>
    <xf numFmtId="171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vertical="center" wrapText="1"/>
    </xf>
    <xf numFmtId="176" fontId="5" fillId="33" borderId="14" xfId="0" applyNumberFormat="1" applyFont="1" applyFill="1" applyBorder="1" applyAlignment="1">
      <alignment vertical="center" wrapText="1"/>
    </xf>
    <xf numFmtId="176" fontId="5" fillId="33" borderId="15" xfId="0" applyNumberFormat="1" applyFont="1" applyFill="1" applyBorder="1" applyAlignment="1">
      <alignment vertical="center" wrapText="1"/>
    </xf>
    <xf numFmtId="171" fontId="0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1" fontId="9" fillId="33" borderId="10" xfId="60" applyFont="1" applyFill="1" applyBorder="1" applyAlignment="1">
      <alignment horizontal="center" vertical="center" wrapText="1"/>
    </xf>
    <xf numFmtId="171" fontId="50" fillId="33" borderId="10" xfId="60" applyFont="1" applyFill="1" applyBorder="1" applyAlignment="1">
      <alignment horizontal="center" vertical="center" wrapText="1"/>
    </xf>
    <xf numFmtId="171" fontId="10" fillId="33" borderId="10" xfId="60" applyFont="1" applyFill="1" applyBorder="1" applyAlignment="1">
      <alignment horizontal="center" vertical="center" wrapText="1"/>
    </xf>
    <xf numFmtId="171" fontId="51" fillId="33" borderId="10" xfId="60" applyFont="1" applyFill="1" applyBorder="1" applyAlignment="1">
      <alignment horizontal="center" vertical="center" wrapText="1"/>
    </xf>
    <xf numFmtId="171" fontId="10" fillId="33" borderId="17" xfId="6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1" fontId="10" fillId="34" borderId="10" xfId="60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75" zoomScaleNormal="75" zoomScaleSheetLayoutView="75" zoomScalePageLayoutView="75" workbookViewId="0" topLeftCell="A1">
      <selection activeCell="H49" sqref="H49"/>
    </sheetView>
  </sheetViews>
  <sheetFormatPr defaultColWidth="9.00390625" defaultRowHeight="12.75"/>
  <cols>
    <col min="1" max="1" width="8.625" style="0" customWidth="1"/>
    <col min="2" max="2" width="26.625" style="0" customWidth="1"/>
    <col min="3" max="3" width="19.00390625" style="0" customWidth="1"/>
    <col min="4" max="4" width="16.25390625" style="1" customWidth="1"/>
    <col min="5" max="5" width="15.875" style="0" customWidth="1"/>
    <col min="6" max="6" width="23.25390625" style="0" customWidth="1"/>
    <col min="7" max="7" width="18.625" style="0" bestFit="1" customWidth="1"/>
    <col min="8" max="8" width="17.00390625" style="0" bestFit="1" customWidth="1"/>
    <col min="9" max="9" width="19.625" style="0" customWidth="1"/>
    <col min="10" max="10" width="22.25390625" style="0" customWidth="1"/>
    <col min="11" max="11" width="17.25390625" style="0" customWidth="1"/>
    <col min="12" max="12" width="18.625" style="0" customWidth="1"/>
    <col min="13" max="13" width="17.875" style="0" customWidth="1"/>
    <col min="14" max="14" width="23.125" style="0" customWidth="1"/>
    <col min="15" max="15" width="24.75390625" style="0" customWidth="1"/>
  </cols>
  <sheetData>
    <row r="1" spans="1:13" ht="12.75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4:15" ht="48.75" customHeight="1">
      <c r="D2"/>
      <c r="L2" s="36" t="s">
        <v>29</v>
      </c>
      <c r="M2" s="36"/>
      <c r="N2" s="13"/>
      <c r="O2" s="13"/>
    </row>
    <row r="3" spans="2:15" ht="48.75" customHeight="1">
      <c r="B3" s="40" t="s">
        <v>32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15"/>
      <c r="N3" s="13"/>
      <c r="O3" s="13"/>
    </row>
    <row r="4" spans="4:15" ht="12.75" customHeight="1">
      <c r="D4"/>
      <c r="L4" s="14"/>
      <c r="M4" s="14"/>
      <c r="N4" s="13"/>
      <c r="O4" s="13"/>
    </row>
    <row r="5" spans="1:19" s="5" customFormat="1" ht="51" customHeight="1">
      <c r="A5" s="37" t="s">
        <v>0</v>
      </c>
      <c r="B5" s="37" t="s">
        <v>1</v>
      </c>
      <c r="C5" s="37" t="s">
        <v>8</v>
      </c>
      <c r="D5" s="38" t="s">
        <v>16</v>
      </c>
      <c r="E5" s="37" t="s">
        <v>9</v>
      </c>
      <c r="F5" s="37" t="s">
        <v>2</v>
      </c>
      <c r="G5" s="37" t="s">
        <v>13</v>
      </c>
      <c r="H5" s="37"/>
      <c r="I5" s="37"/>
      <c r="J5" s="37"/>
      <c r="K5" s="37"/>
      <c r="L5" s="37"/>
      <c r="M5" s="37" t="s">
        <v>20</v>
      </c>
      <c r="N5" s="4"/>
      <c r="O5" s="4"/>
      <c r="P5" s="4"/>
      <c r="Q5" s="4"/>
      <c r="R5" s="4"/>
      <c r="S5" s="4"/>
    </row>
    <row r="6" spans="1:19" s="5" customFormat="1" ht="12.75">
      <c r="A6" s="37"/>
      <c r="B6" s="37"/>
      <c r="C6" s="37"/>
      <c r="D6" s="39"/>
      <c r="E6" s="37"/>
      <c r="F6" s="37"/>
      <c r="G6" s="3" t="s">
        <v>3</v>
      </c>
      <c r="H6" s="3">
        <v>2020</v>
      </c>
      <c r="I6" s="3">
        <v>2021</v>
      </c>
      <c r="J6" s="3">
        <v>2022</v>
      </c>
      <c r="K6" s="3">
        <v>2023</v>
      </c>
      <c r="L6" s="3">
        <v>2024</v>
      </c>
      <c r="M6" s="37"/>
      <c r="N6" s="4"/>
      <c r="O6" s="4"/>
      <c r="P6" s="4"/>
      <c r="Q6" s="4"/>
      <c r="R6" s="4"/>
      <c r="S6" s="4"/>
    </row>
    <row r="7" spans="1:19" s="5" customFormat="1" ht="27" customHeight="1">
      <c r="A7" s="30" t="s">
        <v>30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"/>
      <c r="N7" s="4"/>
      <c r="O7" s="4"/>
      <c r="P7" s="4"/>
      <c r="Q7" s="4"/>
      <c r="R7" s="4"/>
      <c r="S7" s="4"/>
    </row>
    <row r="8" spans="1:19" s="5" customFormat="1" ht="20.25" customHeight="1">
      <c r="A8" s="31" t="s">
        <v>25</v>
      </c>
      <c r="B8" s="28" t="s">
        <v>24</v>
      </c>
      <c r="C8" s="28" t="s">
        <v>14</v>
      </c>
      <c r="D8" s="28" t="s">
        <v>15</v>
      </c>
      <c r="E8" s="28" t="s">
        <v>17</v>
      </c>
      <c r="F8" s="3" t="s">
        <v>4</v>
      </c>
      <c r="G8" s="19">
        <f>H8+I8+J8+K8+L8</f>
        <v>40000000</v>
      </c>
      <c r="H8" s="19">
        <f>H9+H10+H11+H12+H13</f>
        <v>0</v>
      </c>
      <c r="I8" s="20">
        <f>I9+I10+I11+I12+I13</f>
        <v>0</v>
      </c>
      <c r="J8" s="19">
        <f>J9+J10+J11+J12+J13</f>
        <v>0</v>
      </c>
      <c r="K8" s="19">
        <f>K9+K10+K11+K12+K13</f>
        <v>10000000</v>
      </c>
      <c r="L8" s="19">
        <f>L9+L10+L11+L12+L13</f>
        <v>30000000</v>
      </c>
      <c r="M8" s="28" t="s">
        <v>34</v>
      </c>
      <c r="N8" s="4"/>
      <c r="O8" s="4"/>
      <c r="P8" s="4"/>
      <c r="Q8" s="4"/>
      <c r="R8" s="4"/>
      <c r="S8" s="4"/>
    </row>
    <row r="9" spans="1:19" s="5" customFormat="1" ht="25.5" customHeight="1">
      <c r="A9" s="28"/>
      <c r="B9" s="28"/>
      <c r="C9" s="28"/>
      <c r="D9" s="28"/>
      <c r="E9" s="28"/>
      <c r="F9" s="6" t="s">
        <v>5</v>
      </c>
      <c r="G9" s="21">
        <f>H9+I9+L9+J9+K9</f>
        <v>0</v>
      </c>
      <c r="H9" s="21">
        <v>0</v>
      </c>
      <c r="I9" s="21">
        <v>0</v>
      </c>
      <c r="J9" s="21"/>
      <c r="K9" s="21"/>
      <c r="L9" s="21">
        <v>0</v>
      </c>
      <c r="M9" s="28"/>
      <c r="N9" s="4"/>
      <c r="O9" s="4"/>
      <c r="P9" s="4"/>
      <c r="Q9" s="4"/>
      <c r="R9" s="4"/>
      <c r="S9" s="4"/>
    </row>
    <row r="10" spans="1:19" s="5" customFormat="1" ht="15">
      <c r="A10" s="28"/>
      <c r="B10" s="28"/>
      <c r="C10" s="28"/>
      <c r="D10" s="28"/>
      <c r="E10" s="28"/>
      <c r="F10" s="6" t="s">
        <v>6</v>
      </c>
      <c r="G10" s="21">
        <f>H10+I10+L10+J10+K10</f>
        <v>40000000</v>
      </c>
      <c r="H10" s="21"/>
      <c r="I10" s="21"/>
      <c r="J10" s="21"/>
      <c r="K10" s="21">
        <v>10000000</v>
      </c>
      <c r="L10" s="21">
        <v>30000000</v>
      </c>
      <c r="M10" s="28"/>
      <c r="N10" s="4"/>
      <c r="O10" s="4"/>
      <c r="P10" s="4"/>
      <c r="Q10" s="4"/>
      <c r="R10" s="4"/>
      <c r="S10" s="4"/>
    </row>
    <row r="11" spans="1:19" s="5" customFormat="1" ht="17.25" customHeight="1">
      <c r="A11" s="28"/>
      <c r="B11" s="28"/>
      <c r="C11" s="28"/>
      <c r="D11" s="28"/>
      <c r="E11" s="28"/>
      <c r="F11" s="6" t="s">
        <v>10</v>
      </c>
      <c r="G11" s="21">
        <f>H11+I11+L11+J11+K11</f>
        <v>0</v>
      </c>
      <c r="H11" s="21"/>
      <c r="I11" s="22"/>
      <c r="J11" s="21"/>
      <c r="K11" s="21"/>
      <c r="L11" s="21"/>
      <c r="M11" s="28"/>
      <c r="N11" s="4"/>
      <c r="O11" s="4"/>
      <c r="P11" s="4"/>
      <c r="Q11" s="4"/>
      <c r="R11" s="4"/>
      <c r="S11" s="4"/>
    </row>
    <row r="12" spans="1:19" s="5" customFormat="1" ht="15">
      <c r="A12" s="28"/>
      <c r="B12" s="28"/>
      <c r="C12" s="28"/>
      <c r="D12" s="28"/>
      <c r="E12" s="28"/>
      <c r="F12" s="6" t="s">
        <v>11</v>
      </c>
      <c r="G12" s="21">
        <f>H12+I12+L12</f>
        <v>0</v>
      </c>
      <c r="H12" s="21">
        <v>0</v>
      </c>
      <c r="I12" s="21">
        <v>0</v>
      </c>
      <c r="J12" s="21"/>
      <c r="K12" s="21"/>
      <c r="L12" s="21">
        <v>0</v>
      </c>
      <c r="M12" s="28"/>
      <c r="N12" s="4"/>
      <c r="O12" s="4"/>
      <c r="P12" s="4"/>
      <c r="Q12" s="4"/>
      <c r="R12" s="4"/>
      <c r="S12" s="4"/>
    </row>
    <row r="13" spans="1:19" s="5" customFormat="1" ht="36" customHeight="1">
      <c r="A13" s="28"/>
      <c r="B13" s="28"/>
      <c r="C13" s="28"/>
      <c r="D13" s="28"/>
      <c r="E13" s="28"/>
      <c r="F13" s="6" t="s">
        <v>7</v>
      </c>
      <c r="G13" s="25">
        <f>H13+I13+J13+K13+L13</f>
        <v>0</v>
      </c>
      <c r="H13" s="25"/>
      <c r="I13" s="21">
        <v>0</v>
      </c>
      <c r="J13" s="21"/>
      <c r="K13" s="21"/>
      <c r="L13" s="21">
        <v>0</v>
      </c>
      <c r="M13" s="28"/>
      <c r="N13" s="4"/>
      <c r="O13" s="4"/>
      <c r="P13" s="4"/>
      <c r="Q13" s="4"/>
      <c r="R13" s="4"/>
      <c r="S13" s="4"/>
    </row>
    <row r="14" spans="1:19" s="5" customFormat="1" ht="21.75" customHeight="1">
      <c r="A14" s="31" t="s">
        <v>26</v>
      </c>
      <c r="B14" s="31" t="s">
        <v>47</v>
      </c>
      <c r="C14" s="28" t="s">
        <v>14</v>
      </c>
      <c r="D14" s="28" t="s">
        <v>15</v>
      </c>
      <c r="E14" s="28" t="s">
        <v>18</v>
      </c>
      <c r="F14" s="6" t="s">
        <v>4</v>
      </c>
      <c r="G14" s="19">
        <f>H14+I14+L14+J14+K14</f>
        <v>34100000</v>
      </c>
      <c r="H14" s="19">
        <f>H15+H16+H17+H18+H19</f>
        <v>0</v>
      </c>
      <c r="I14" s="19">
        <f>I15+I16+I17+I18+I19</f>
        <v>100000</v>
      </c>
      <c r="J14" s="19"/>
      <c r="K14" s="19">
        <f>K15+K16+K17+K18+K19</f>
        <v>17000000</v>
      </c>
      <c r="L14" s="19">
        <f>L15+L16+L17+L18+L19</f>
        <v>17000000</v>
      </c>
      <c r="M14" s="28" t="s">
        <v>36</v>
      </c>
      <c r="N14" s="4"/>
      <c r="O14" s="4"/>
      <c r="P14" s="4"/>
      <c r="Q14" s="4"/>
      <c r="R14" s="4"/>
      <c r="S14" s="4"/>
    </row>
    <row r="15" spans="1:19" s="5" customFormat="1" ht="21.75" customHeight="1">
      <c r="A15" s="28"/>
      <c r="B15" s="28"/>
      <c r="C15" s="28"/>
      <c r="D15" s="28"/>
      <c r="E15" s="28"/>
      <c r="F15" s="6" t="s">
        <v>5</v>
      </c>
      <c r="G15" s="21">
        <f>H15+I15+L15</f>
        <v>0</v>
      </c>
      <c r="H15" s="21">
        <v>0</v>
      </c>
      <c r="I15" s="21">
        <v>0</v>
      </c>
      <c r="J15" s="21"/>
      <c r="K15" s="21"/>
      <c r="L15" s="21">
        <v>0</v>
      </c>
      <c r="M15" s="28"/>
      <c r="N15" s="4"/>
      <c r="O15" s="4"/>
      <c r="P15" s="4"/>
      <c r="Q15" s="4"/>
      <c r="R15" s="4"/>
      <c r="S15" s="4"/>
    </row>
    <row r="16" spans="1:19" s="5" customFormat="1" ht="21.75" customHeight="1">
      <c r="A16" s="28"/>
      <c r="B16" s="28"/>
      <c r="C16" s="28"/>
      <c r="D16" s="28"/>
      <c r="E16" s="28"/>
      <c r="F16" s="6" t="s">
        <v>6</v>
      </c>
      <c r="G16" s="21">
        <f>H16+I16+L16+J16+K16</f>
        <v>34000000</v>
      </c>
      <c r="H16" s="21"/>
      <c r="I16" s="21"/>
      <c r="J16" s="21"/>
      <c r="K16" s="21">
        <v>17000000</v>
      </c>
      <c r="L16" s="21">
        <v>17000000</v>
      </c>
      <c r="M16" s="28"/>
      <c r="N16" s="4"/>
      <c r="O16" s="4"/>
      <c r="P16" s="4"/>
      <c r="Q16" s="4"/>
      <c r="R16" s="4"/>
      <c r="S16" s="4"/>
    </row>
    <row r="17" spans="1:19" s="5" customFormat="1" ht="21.75" customHeight="1">
      <c r="A17" s="28"/>
      <c r="B17" s="28"/>
      <c r="C17" s="28"/>
      <c r="D17" s="28"/>
      <c r="E17" s="28"/>
      <c r="F17" s="6" t="s">
        <v>10</v>
      </c>
      <c r="G17" s="21">
        <f>H17+I17+L17</f>
        <v>100000</v>
      </c>
      <c r="H17" s="21"/>
      <c r="I17" s="21">
        <v>100000</v>
      </c>
      <c r="J17" s="21"/>
      <c r="K17" s="21"/>
      <c r="L17" s="21"/>
      <c r="M17" s="28"/>
      <c r="N17" s="4"/>
      <c r="O17" s="4"/>
      <c r="P17" s="4"/>
      <c r="Q17" s="4"/>
      <c r="R17" s="4"/>
      <c r="S17" s="4"/>
    </row>
    <row r="18" spans="1:19" s="5" customFormat="1" ht="21.75" customHeight="1">
      <c r="A18" s="28"/>
      <c r="B18" s="28"/>
      <c r="C18" s="28"/>
      <c r="D18" s="28"/>
      <c r="E18" s="28"/>
      <c r="F18" s="6" t="s">
        <v>12</v>
      </c>
      <c r="G18" s="21">
        <f>H18+I18+L18</f>
        <v>0</v>
      </c>
      <c r="H18" s="21">
        <v>0</v>
      </c>
      <c r="I18" s="21">
        <v>0</v>
      </c>
      <c r="J18" s="21"/>
      <c r="K18" s="21"/>
      <c r="L18" s="21">
        <v>0</v>
      </c>
      <c r="M18" s="28"/>
      <c r="N18" s="4"/>
      <c r="O18" s="4"/>
      <c r="P18" s="4"/>
      <c r="Q18" s="4"/>
      <c r="R18" s="4"/>
      <c r="S18" s="4"/>
    </row>
    <row r="19" spans="1:19" s="5" customFormat="1" ht="33" customHeight="1">
      <c r="A19" s="28"/>
      <c r="B19" s="28"/>
      <c r="C19" s="28"/>
      <c r="D19" s="28"/>
      <c r="E19" s="28"/>
      <c r="F19" s="6" t="s">
        <v>7</v>
      </c>
      <c r="G19" s="21">
        <f>H19+I19+L19</f>
        <v>0</v>
      </c>
      <c r="H19" s="21">
        <v>0</v>
      </c>
      <c r="I19" s="21">
        <v>0</v>
      </c>
      <c r="J19" s="21"/>
      <c r="K19" s="21"/>
      <c r="L19" s="21">
        <v>0</v>
      </c>
      <c r="M19" s="28"/>
      <c r="N19" s="4"/>
      <c r="O19" s="4"/>
      <c r="P19" s="4"/>
      <c r="Q19" s="4"/>
      <c r="R19" s="4"/>
      <c r="S19" s="4"/>
    </row>
    <row r="20" spans="1:19" s="5" customFormat="1" ht="21.75" customHeight="1">
      <c r="A20" s="28" t="s">
        <v>38</v>
      </c>
      <c r="B20" s="31" t="s">
        <v>48</v>
      </c>
      <c r="C20" s="28" t="s">
        <v>14</v>
      </c>
      <c r="D20" s="28" t="s">
        <v>15</v>
      </c>
      <c r="E20" s="28" t="s">
        <v>18</v>
      </c>
      <c r="F20" s="6" t="s">
        <v>4</v>
      </c>
      <c r="G20" s="19">
        <f>H20+I20+L20+J20+K20</f>
        <v>48100000</v>
      </c>
      <c r="H20" s="19">
        <f>H21+H22+H23+H24+H25</f>
        <v>0</v>
      </c>
      <c r="I20" s="19">
        <f>I21+I22+I23+I24+I25</f>
        <v>100000</v>
      </c>
      <c r="J20" s="19">
        <f>J21+J22+J23+J24+J25</f>
        <v>0</v>
      </c>
      <c r="K20" s="19">
        <f>K21+K22+K23+K24+K25</f>
        <v>23000000</v>
      </c>
      <c r="L20" s="19">
        <f>L21+L22+L23+L24+L25</f>
        <v>25000000</v>
      </c>
      <c r="M20" s="28" t="s">
        <v>37</v>
      </c>
      <c r="N20" s="4"/>
      <c r="O20" s="4"/>
      <c r="P20" s="4"/>
      <c r="Q20" s="4"/>
      <c r="R20" s="4"/>
      <c r="S20" s="4"/>
    </row>
    <row r="21" spans="1:19" s="5" customFormat="1" ht="21.75" customHeight="1">
      <c r="A21" s="28"/>
      <c r="B21" s="28"/>
      <c r="C21" s="28"/>
      <c r="D21" s="28"/>
      <c r="E21" s="28"/>
      <c r="F21" s="6" t="s">
        <v>5</v>
      </c>
      <c r="G21" s="21">
        <f>H21+I21+L21</f>
        <v>0</v>
      </c>
      <c r="H21" s="21">
        <v>0</v>
      </c>
      <c r="I21" s="21">
        <v>0</v>
      </c>
      <c r="J21" s="21"/>
      <c r="K21" s="21"/>
      <c r="L21" s="21">
        <v>0</v>
      </c>
      <c r="M21" s="28"/>
      <c r="N21" s="4"/>
      <c r="O21" s="4"/>
      <c r="P21" s="4"/>
      <c r="Q21" s="4"/>
      <c r="R21" s="4"/>
      <c r="S21" s="4"/>
    </row>
    <row r="22" spans="1:19" s="5" customFormat="1" ht="21.75" customHeight="1">
      <c r="A22" s="28"/>
      <c r="B22" s="28"/>
      <c r="C22" s="28"/>
      <c r="D22" s="28"/>
      <c r="E22" s="28"/>
      <c r="F22" s="6" t="s">
        <v>6</v>
      </c>
      <c r="G22" s="21">
        <f>H22+I22+L22+J22+K22</f>
        <v>48000000</v>
      </c>
      <c r="H22" s="21"/>
      <c r="I22" s="21"/>
      <c r="J22" s="21"/>
      <c r="K22" s="21">
        <v>23000000</v>
      </c>
      <c r="L22" s="21">
        <v>25000000</v>
      </c>
      <c r="M22" s="28"/>
      <c r="N22" s="4"/>
      <c r="O22" s="4"/>
      <c r="P22" s="4"/>
      <c r="Q22" s="4"/>
      <c r="R22" s="4"/>
      <c r="S22" s="4"/>
    </row>
    <row r="23" spans="1:19" s="5" customFormat="1" ht="21.75" customHeight="1">
      <c r="A23" s="28"/>
      <c r="B23" s="28"/>
      <c r="C23" s="28"/>
      <c r="D23" s="28"/>
      <c r="E23" s="28"/>
      <c r="F23" s="6" t="s">
        <v>10</v>
      </c>
      <c r="G23" s="21">
        <f>H23+I23+L23</f>
        <v>100000</v>
      </c>
      <c r="H23" s="21"/>
      <c r="I23" s="21">
        <v>100000</v>
      </c>
      <c r="J23" s="21"/>
      <c r="K23" s="21"/>
      <c r="L23" s="21"/>
      <c r="M23" s="28"/>
      <c r="N23" s="4"/>
      <c r="O23" s="4"/>
      <c r="P23" s="4"/>
      <c r="Q23" s="4"/>
      <c r="R23" s="4"/>
      <c r="S23" s="4"/>
    </row>
    <row r="24" spans="1:19" s="5" customFormat="1" ht="21.75" customHeight="1">
      <c r="A24" s="28"/>
      <c r="B24" s="28"/>
      <c r="C24" s="28"/>
      <c r="D24" s="28"/>
      <c r="E24" s="28"/>
      <c r="F24" s="6" t="s">
        <v>12</v>
      </c>
      <c r="G24" s="21">
        <f>H24+I24+L24</f>
        <v>0</v>
      </c>
      <c r="H24" s="21">
        <v>0</v>
      </c>
      <c r="I24" s="21">
        <v>0</v>
      </c>
      <c r="J24" s="21"/>
      <c r="K24" s="21"/>
      <c r="L24" s="21">
        <v>0</v>
      </c>
      <c r="M24" s="28"/>
      <c r="N24" s="4"/>
      <c r="O24" s="4"/>
      <c r="P24" s="4"/>
      <c r="Q24" s="4"/>
      <c r="R24" s="4"/>
      <c r="S24" s="4"/>
    </row>
    <row r="25" spans="1:19" s="5" customFormat="1" ht="29.25" customHeight="1">
      <c r="A25" s="28"/>
      <c r="B25" s="28"/>
      <c r="C25" s="28"/>
      <c r="D25" s="28"/>
      <c r="E25" s="28"/>
      <c r="F25" s="6" t="s">
        <v>7</v>
      </c>
      <c r="G25" s="21">
        <f>H25+I25+L25</f>
        <v>0</v>
      </c>
      <c r="H25" s="21">
        <v>0</v>
      </c>
      <c r="I25" s="21">
        <v>0</v>
      </c>
      <c r="J25" s="21"/>
      <c r="K25" s="21"/>
      <c r="L25" s="21">
        <v>0</v>
      </c>
      <c r="M25" s="28"/>
      <c r="N25" s="4"/>
      <c r="O25" s="4"/>
      <c r="P25" s="4"/>
      <c r="Q25" s="4"/>
      <c r="R25" s="4"/>
      <c r="S25" s="4"/>
    </row>
    <row r="26" spans="1:19" s="5" customFormat="1" ht="21.75" customHeight="1">
      <c r="A26" s="31" t="s">
        <v>39</v>
      </c>
      <c r="B26" s="31" t="s">
        <v>27</v>
      </c>
      <c r="C26" s="28" t="s">
        <v>14</v>
      </c>
      <c r="D26" s="28" t="s">
        <v>15</v>
      </c>
      <c r="E26" s="32" t="s">
        <v>19</v>
      </c>
      <c r="F26" s="16" t="s">
        <v>4</v>
      </c>
      <c r="G26" s="19">
        <f>H26+I26+L26+J26+K26</f>
        <v>800000</v>
      </c>
      <c r="H26" s="19">
        <f>H27+H28+H29+H30+H31</f>
        <v>0</v>
      </c>
      <c r="I26" s="19">
        <f>I27+I28+I29+I30+I31</f>
        <v>0</v>
      </c>
      <c r="J26" s="19"/>
      <c r="K26" s="19">
        <f>K27+K28+K29+K30+K31</f>
        <v>800000</v>
      </c>
      <c r="L26" s="19">
        <f>L27+L28+L29+L30+L31</f>
        <v>0</v>
      </c>
      <c r="M26" s="28" t="s">
        <v>35</v>
      </c>
      <c r="N26" s="4"/>
      <c r="O26" s="4"/>
      <c r="P26" s="4"/>
      <c r="Q26" s="4"/>
      <c r="R26" s="4"/>
      <c r="S26" s="4"/>
    </row>
    <row r="27" spans="1:19" s="5" customFormat="1" ht="21.75" customHeight="1">
      <c r="A27" s="28"/>
      <c r="B27" s="28"/>
      <c r="C27" s="28"/>
      <c r="D27" s="28"/>
      <c r="E27" s="33"/>
      <c r="F27" s="16" t="s">
        <v>5</v>
      </c>
      <c r="G27" s="21">
        <f>H27+I27+L27</f>
        <v>0</v>
      </c>
      <c r="H27" s="21">
        <v>0</v>
      </c>
      <c r="I27" s="21">
        <v>0</v>
      </c>
      <c r="J27" s="21"/>
      <c r="K27" s="21"/>
      <c r="L27" s="21">
        <v>0</v>
      </c>
      <c r="M27" s="28"/>
      <c r="N27" s="4"/>
      <c r="O27" s="4"/>
      <c r="P27" s="4"/>
      <c r="Q27" s="4"/>
      <c r="R27" s="4"/>
      <c r="S27" s="4"/>
    </row>
    <row r="28" spans="1:19" s="5" customFormat="1" ht="21.75" customHeight="1">
      <c r="A28" s="28"/>
      <c r="B28" s="28"/>
      <c r="C28" s="28"/>
      <c r="D28" s="28"/>
      <c r="E28" s="33"/>
      <c r="F28" s="16" t="s">
        <v>6</v>
      </c>
      <c r="G28" s="21">
        <f>H28+I28+L28+J28+K28</f>
        <v>0</v>
      </c>
      <c r="H28" s="21"/>
      <c r="I28" s="21">
        <v>0</v>
      </c>
      <c r="J28" s="21"/>
      <c r="K28" s="21"/>
      <c r="L28" s="21">
        <v>0</v>
      </c>
      <c r="M28" s="28"/>
      <c r="N28" s="4"/>
      <c r="O28" s="4"/>
      <c r="P28" s="4"/>
      <c r="Q28" s="4"/>
      <c r="R28" s="4"/>
      <c r="S28" s="4"/>
    </row>
    <row r="29" spans="1:19" s="5" customFormat="1" ht="21.75" customHeight="1">
      <c r="A29" s="28"/>
      <c r="B29" s="28"/>
      <c r="C29" s="28"/>
      <c r="D29" s="28"/>
      <c r="E29" s="33"/>
      <c r="F29" s="16" t="s">
        <v>10</v>
      </c>
      <c r="G29" s="21">
        <f>H29+I29+L29+J29+K29</f>
        <v>800000</v>
      </c>
      <c r="H29" s="21">
        <v>0</v>
      </c>
      <c r="I29" s="21"/>
      <c r="J29" s="21"/>
      <c r="K29" s="21">
        <f>800000</f>
        <v>800000</v>
      </c>
      <c r="L29" s="21"/>
      <c r="M29" s="28"/>
      <c r="N29" s="4"/>
      <c r="O29" s="4"/>
      <c r="P29" s="4"/>
      <c r="Q29" s="4"/>
      <c r="R29" s="4"/>
      <c r="S29" s="4"/>
    </row>
    <row r="30" spans="1:19" s="5" customFormat="1" ht="21.75" customHeight="1">
      <c r="A30" s="28"/>
      <c r="B30" s="28"/>
      <c r="C30" s="28"/>
      <c r="D30" s="28"/>
      <c r="E30" s="33"/>
      <c r="F30" s="16" t="s">
        <v>12</v>
      </c>
      <c r="G30" s="21">
        <f>H30+I30+L30</f>
        <v>0</v>
      </c>
      <c r="H30" s="21">
        <v>0</v>
      </c>
      <c r="I30" s="21">
        <v>0</v>
      </c>
      <c r="J30" s="21"/>
      <c r="K30" s="21"/>
      <c r="L30" s="21">
        <v>0</v>
      </c>
      <c r="M30" s="28"/>
      <c r="N30" s="4"/>
      <c r="O30" s="4"/>
      <c r="P30" s="4"/>
      <c r="Q30" s="4"/>
      <c r="R30" s="4"/>
      <c r="S30" s="4"/>
    </row>
    <row r="31" spans="1:19" s="5" customFormat="1" ht="33" customHeight="1">
      <c r="A31" s="28"/>
      <c r="B31" s="28"/>
      <c r="C31" s="28"/>
      <c r="D31" s="28"/>
      <c r="E31" s="34"/>
      <c r="F31" s="16" t="s">
        <v>7</v>
      </c>
      <c r="G31" s="21">
        <f>H31+I31+L31</f>
        <v>0</v>
      </c>
      <c r="H31" s="21">
        <v>0</v>
      </c>
      <c r="I31" s="21">
        <v>0</v>
      </c>
      <c r="J31" s="21"/>
      <c r="K31" s="21"/>
      <c r="L31" s="21">
        <v>0</v>
      </c>
      <c r="M31" s="28"/>
      <c r="N31" s="4"/>
      <c r="O31" s="4"/>
      <c r="P31" s="4"/>
      <c r="Q31" s="4"/>
      <c r="R31" s="4"/>
      <c r="S31" s="4"/>
    </row>
    <row r="32" spans="1:19" s="5" customFormat="1" ht="21.75" customHeight="1">
      <c r="A32" s="31" t="s">
        <v>45</v>
      </c>
      <c r="B32" s="31" t="s">
        <v>49</v>
      </c>
      <c r="C32" s="28" t="s">
        <v>14</v>
      </c>
      <c r="D32" s="28" t="s">
        <v>15</v>
      </c>
      <c r="E32" s="32" t="s">
        <v>46</v>
      </c>
      <c r="F32" s="24" t="s">
        <v>4</v>
      </c>
      <c r="G32" s="19">
        <f>H32+I32+L32+J32+K32</f>
        <v>7300000</v>
      </c>
      <c r="H32" s="19">
        <f>H33+H34+H35+H36+H37</f>
        <v>0</v>
      </c>
      <c r="I32" s="19">
        <f>I33+I34+I35+I36+I37</f>
        <v>7300000</v>
      </c>
      <c r="J32" s="20"/>
      <c r="K32" s="20">
        <f>K33+K34+K35+K36+K37</f>
        <v>0</v>
      </c>
      <c r="L32" s="20">
        <f>L33+L34+L35+L36+L37</f>
        <v>0</v>
      </c>
      <c r="M32" s="27"/>
      <c r="N32" s="4"/>
      <c r="O32" s="4"/>
      <c r="P32" s="4"/>
      <c r="Q32" s="4"/>
      <c r="R32" s="4"/>
      <c r="S32" s="4"/>
    </row>
    <row r="33" spans="1:19" s="5" customFormat="1" ht="21.75" customHeight="1">
      <c r="A33" s="28"/>
      <c r="B33" s="28"/>
      <c r="C33" s="28"/>
      <c r="D33" s="28"/>
      <c r="E33" s="33"/>
      <c r="F33" s="24" t="s">
        <v>5</v>
      </c>
      <c r="G33" s="21">
        <f>H33+I33+L33</f>
        <v>0</v>
      </c>
      <c r="H33" s="21">
        <v>0</v>
      </c>
      <c r="I33" s="21">
        <v>0</v>
      </c>
      <c r="J33" s="22"/>
      <c r="K33" s="22"/>
      <c r="L33" s="22">
        <v>0</v>
      </c>
      <c r="M33" s="27"/>
      <c r="N33" s="4"/>
      <c r="O33" s="4"/>
      <c r="P33" s="4"/>
      <c r="Q33" s="4"/>
      <c r="R33" s="4"/>
      <c r="S33" s="4"/>
    </row>
    <row r="34" spans="1:19" s="5" customFormat="1" ht="21.75" customHeight="1">
      <c r="A34" s="28"/>
      <c r="B34" s="28"/>
      <c r="C34" s="28"/>
      <c r="D34" s="28"/>
      <c r="E34" s="33"/>
      <c r="F34" s="24" t="s">
        <v>6</v>
      </c>
      <c r="G34" s="21">
        <f>H34+I34+L34+J34+K34</f>
        <v>0</v>
      </c>
      <c r="H34" s="21"/>
      <c r="I34" s="21">
        <v>0</v>
      </c>
      <c r="J34" s="22"/>
      <c r="K34" s="22"/>
      <c r="L34" s="22">
        <v>0</v>
      </c>
      <c r="M34" s="27"/>
      <c r="N34" s="4"/>
      <c r="O34" s="4"/>
      <c r="P34" s="4"/>
      <c r="Q34" s="4"/>
      <c r="R34" s="4"/>
      <c r="S34" s="4"/>
    </row>
    <row r="35" spans="1:19" s="5" customFormat="1" ht="21.75" customHeight="1">
      <c r="A35" s="28"/>
      <c r="B35" s="28"/>
      <c r="C35" s="28"/>
      <c r="D35" s="28"/>
      <c r="E35" s="33"/>
      <c r="F35" s="24" t="s">
        <v>10</v>
      </c>
      <c r="G35" s="21">
        <f>H35+I35+L35+J35+K35</f>
        <v>7300000</v>
      </c>
      <c r="H35" s="21">
        <v>0</v>
      </c>
      <c r="I35" s="21">
        <v>7300000</v>
      </c>
      <c r="J35" s="22"/>
      <c r="K35" s="22">
        <v>0</v>
      </c>
      <c r="L35" s="22"/>
      <c r="M35" s="27"/>
      <c r="N35" s="4"/>
      <c r="O35" s="4"/>
      <c r="P35" s="4"/>
      <c r="Q35" s="4"/>
      <c r="R35" s="4"/>
      <c r="S35" s="4"/>
    </row>
    <row r="36" spans="1:19" s="5" customFormat="1" ht="21.75" customHeight="1">
      <c r="A36" s="28"/>
      <c r="B36" s="28"/>
      <c r="C36" s="28"/>
      <c r="D36" s="28"/>
      <c r="E36" s="33"/>
      <c r="F36" s="24" t="s">
        <v>12</v>
      </c>
      <c r="G36" s="21">
        <f>H36+I36+L36</f>
        <v>0</v>
      </c>
      <c r="H36" s="21">
        <v>0</v>
      </c>
      <c r="I36" s="21">
        <v>0</v>
      </c>
      <c r="J36" s="22"/>
      <c r="K36" s="22"/>
      <c r="L36" s="22">
        <v>0</v>
      </c>
      <c r="M36" s="27"/>
      <c r="N36" s="4"/>
      <c r="O36" s="4"/>
      <c r="P36" s="4"/>
      <c r="Q36" s="4"/>
      <c r="R36" s="4"/>
      <c r="S36" s="4"/>
    </row>
    <row r="37" spans="1:19" s="5" customFormat="1" ht="33" customHeight="1">
      <c r="A37" s="28"/>
      <c r="B37" s="28"/>
      <c r="C37" s="28"/>
      <c r="D37" s="28"/>
      <c r="E37" s="34"/>
      <c r="F37" s="24" t="s">
        <v>7</v>
      </c>
      <c r="G37" s="21">
        <f>H37+I37+L37</f>
        <v>0</v>
      </c>
      <c r="H37" s="21">
        <v>0</v>
      </c>
      <c r="I37" s="21">
        <v>0</v>
      </c>
      <c r="J37" s="22"/>
      <c r="K37" s="22"/>
      <c r="L37" s="22">
        <v>0</v>
      </c>
      <c r="M37" s="27"/>
      <c r="N37" s="4"/>
      <c r="O37" s="4"/>
      <c r="P37" s="4"/>
      <c r="Q37" s="4"/>
      <c r="R37" s="4"/>
      <c r="S37" s="4"/>
    </row>
    <row r="38" spans="1:19" s="5" customFormat="1" ht="21" customHeight="1">
      <c r="A38" s="7"/>
      <c r="B38" s="29" t="s">
        <v>22</v>
      </c>
      <c r="C38" s="29"/>
      <c r="D38" s="29"/>
      <c r="E38" s="29"/>
      <c r="F38" s="29"/>
      <c r="G38" s="23"/>
      <c r="H38" s="23"/>
      <c r="I38" s="23"/>
      <c r="J38" s="23"/>
      <c r="K38" s="23"/>
      <c r="L38" s="23"/>
      <c r="M38" s="8"/>
      <c r="N38" s="4"/>
      <c r="O38" s="4"/>
      <c r="P38" s="4"/>
      <c r="Q38" s="4"/>
      <c r="R38" s="4"/>
      <c r="S38" s="4"/>
    </row>
    <row r="39" spans="1:19" s="5" customFormat="1" ht="12.75" customHeight="1">
      <c r="A39" s="28" t="s">
        <v>28</v>
      </c>
      <c r="B39" s="28" t="s">
        <v>33</v>
      </c>
      <c r="C39" s="28" t="s">
        <v>14</v>
      </c>
      <c r="D39" s="28" t="s">
        <v>15</v>
      </c>
      <c r="E39" s="28" t="s">
        <v>17</v>
      </c>
      <c r="F39" s="3" t="s">
        <v>4</v>
      </c>
      <c r="G39" s="19">
        <f>H39+I39+L39+J39+K39</f>
        <v>37000000</v>
      </c>
      <c r="H39" s="19">
        <f>SUM(H40:H44)</f>
        <v>0</v>
      </c>
      <c r="I39" s="19">
        <f>I40+I41+I42+I43+I44</f>
        <v>0</v>
      </c>
      <c r="J39" s="19">
        <f>J40+J41+J42+J43+J44</f>
        <v>0</v>
      </c>
      <c r="K39" s="19">
        <f>K40+K41+K42+K43+K44</f>
        <v>20000000</v>
      </c>
      <c r="L39" s="19">
        <f>L40+L41+L42</f>
        <v>17000000</v>
      </c>
      <c r="M39" s="28" t="s">
        <v>21</v>
      </c>
      <c r="N39" s="4"/>
      <c r="O39" s="4"/>
      <c r="P39" s="4"/>
      <c r="Q39" s="4"/>
      <c r="R39" s="4"/>
      <c r="S39" s="4"/>
    </row>
    <row r="40" spans="1:19" s="5" customFormat="1" ht="25.5" customHeight="1">
      <c r="A40" s="28"/>
      <c r="B40" s="28"/>
      <c r="C40" s="28"/>
      <c r="D40" s="28"/>
      <c r="E40" s="28"/>
      <c r="F40" s="6" t="s">
        <v>5</v>
      </c>
      <c r="G40" s="21">
        <f>H40+I40+L40</f>
        <v>0</v>
      </c>
      <c r="H40" s="21"/>
      <c r="I40" s="21"/>
      <c r="J40" s="21"/>
      <c r="K40" s="21"/>
      <c r="L40" s="21"/>
      <c r="M40" s="28"/>
      <c r="N40" s="4"/>
      <c r="O40" s="4"/>
      <c r="P40" s="4"/>
      <c r="Q40" s="4"/>
      <c r="R40" s="4"/>
      <c r="S40" s="4"/>
    </row>
    <row r="41" spans="1:19" s="5" customFormat="1" ht="15">
      <c r="A41" s="28"/>
      <c r="B41" s="28"/>
      <c r="C41" s="28"/>
      <c r="D41" s="28"/>
      <c r="E41" s="28"/>
      <c r="F41" s="6" t="s">
        <v>6</v>
      </c>
      <c r="G41" s="21">
        <f>H41+I41+L41+J41+K41</f>
        <v>35000000</v>
      </c>
      <c r="H41" s="21"/>
      <c r="I41" s="21"/>
      <c r="J41" s="21"/>
      <c r="K41" s="21">
        <v>18000000</v>
      </c>
      <c r="L41" s="21">
        <v>17000000</v>
      </c>
      <c r="M41" s="28"/>
      <c r="N41" s="4"/>
      <c r="O41" s="4"/>
      <c r="P41" s="4"/>
      <c r="Q41" s="4"/>
      <c r="R41" s="4"/>
      <c r="S41" s="4"/>
    </row>
    <row r="42" spans="1:19" s="5" customFormat="1" ht="15">
      <c r="A42" s="28"/>
      <c r="B42" s="28"/>
      <c r="C42" s="28"/>
      <c r="D42" s="28"/>
      <c r="E42" s="28"/>
      <c r="F42" s="6" t="s">
        <v>10</v>
      </c>
      <c r="G42" s="21">
        <f>H42+I42+L42+J42+K42</f>
        <v>2000000</v>
      </c>
      <c r="H42" s="21"/>
      <c r="I42" s="21"/>
      <c r="J42" s="21"/>
      <c r="K42" s="21">
        <v>2000000</v>
      </c>
      <c r="L42" s="21"/>
      <c r="M42" s="28"/>
      <c r="N42" s="4"/>
      <c r="O42" s="4"/>
      <c r="P42" s="4"/>
      <c r="Q42" s="4"/>
      <c r="R42" s="4"/>
      <c r="S42" s="4"/>
    </row>
    <row r="43" spans="1:19" s="5" customFormat="1" ht="15">
      <c r="A43" s="28"/>
      <c r="B43" s="28"/>
      <c r="C43" s="28"/>
      <c r="D43" s="28"/>
      <c r="E43" s="28"/>
      <c r="F43" s="6" t="s">
        <v>11</v>
      </c>
      <c r="G43" s="21">
        <f>H43+I43+L43</f>
        <v>0</v>
      </c>
      <c r="H43" s="21">
        <v>0</v>
      </c>
      <c r="I43" s="21">
        <v>0</v>
      </c>
      <c r="J43" s="21"/>
      <c r="K43" s="21"/>
      <c r="L43" s="21">
        <v>0</v>
      </c>
      <c r="M43" s="28"/>
      <c r="N43" s="4"/>
      <c r="O43" s="4"/>
      <c r="P43" s="4"/>
      <c r="Q43" s="4"/>
      <c r="R43" s="4"/>
      <c r="S43" s="4"/>
    </row>
    <row r="44" spans="1:19" s="5" customFormat="1" ht="25.5" customHeight="1">
      <c r="A44" s="28"/>
      <c r="B44" s="28"/>
      <c r="C44" s="28"/>
      <c r="D44" s="28"/>
      <c r="E44" s="28"/>
      <c r="F44" s="6" t="s">
        <v>7</v>
      </c>
      <c r="G44" s="21">
        <f>H44+I44+L44</f>
        <v>0</v>
      </c>
      <c r="H44" s="21">
        <v>0</v>
      </c>
      <c r="I44" s="21">
        <v>0</v>
      </c>
      <c r="J44" s="21"/>
      <c r="K44" s="21"/>
      <c r="L44" s="19">
        <v>0</v>
      </c>
      <c r="M44" s="28"/>
      <c r="N44" s="4"/>
      <c r="O44" s="4"/>
      <c r="P44" s="4"/>
      <c r="Q44" s="4"/>
      <c r="R44" s="4"/>
      <c r="S44" s="4"/>
    </row>
    <row r="45" spans="1:19" s="5" customFormat="1" ht="21" customHeight="1">
      <c r="A45" s="7"/>
      <c r="B45" s="29" t="s">
        <v>40</v>
      </c>
      <c r="C45" s="29"/>
      <c r="D45" s="29"/>
      <c r="E45" s="29"/>
      <c r="F45" s="29"/>
      <c r="G45" s="23"/>
      <c r="H45" s="23"/>
      <c r="I45" s="23"/>
      <c r="J45" s="23"/>
      <c r="K45" s="23"/>
      <c r="L45" s="23"/>
      <c r="M45" s="8"/>
      <c r="N45" s="4"/>
      <c r="O45" s="4"/>
      <c r="P45" s="4"/>
      <c r="Q45" s="4"/>
      <c r="R45" s="4"/>
      <c r="S45" s="4"/>
    </row>
    <row r="46" spans="1:19" s="5" customFormat="1" ht="12.75" customHeight="1">
      <c r="A46" s="28" t="s">
        <v>41</v>
      </c>
      <c r="B46" s="28" t="s">
        <v>42</v>
      </c>
      <c r="C46" s="28" t="s">
        <v>14</v>
      </c>
      <c r="D46" s="28" t="s">
        <v>44</v>
      </c>
      <c r="E46" s="28" t="s">
        <v>17</v>
      </c>
      <c r="F46" s="18" t="s">
        <v>4</v>
      </c>
      <c r="G46" s="19">
        <f>H46+I46+L46+J46+K46</f>
        <v>406624209.34</v>
      </c>
      <c r="H46" s="19">
        <f>SUM(H47:H51)</f>
        <v>1716401</v>
      </c>
      <c r="I46" s="19">
        <f>I47+I48+I49+I50+I51</f>
        <v>30405750</v>
      </c>
      <c r="J46" s="19">
        <f>J47+J48+J49+J50+J51</f>
        <v>374502058.34</v>
      </c>
      <c r="K46" s="20">
        <f>K47+K48+K49+K50+K51</f>
        <v>0</v>
      </c>
      <c r="L46" s="20">
        <f>L47+L48+L49</f>
        <v>0</v>
      </c>
      <c r="M46" s="28" t="s">
        <v>43</v>
      </c>
      <c r="N46" s="4"/>
      <c r="O46" s="4"/>
      <c r="P46" s="4"/>
      <c r="Q46" s="4"/>
      <c r="R46" s="4"/>
      <c r="S46" s="4"/>
    </row>
    <row r="47" spans="1:19" s="5" customFormat="1" ht="25.5" customHeight="1">
      <c r="A47" s="28"/>
      <c r="B47" s="28"/>
      <c r="C47" s="28"/>
      <c r="D47" s="28"/>
      <c r="E47" s="28"/>
      <c r="F47" s="17" t="s">
        <v>5</v>
      </c>
      <c r="G47" s="21">
        <f>H47+I47+L47+J47+K47</f>
        <v>0</v>
      </c>
      <c r="H47" s="21"/>
      <c r="I47" s="21"/>
      <c r="J47" s="21"/>
      <c r="K47" s="22"/>
      <c r="L47" s="22"/>
      <c r="M47" s="28"/>
      <c r="N47" s="4"/>
      <c r="O47" s="4"/>
      <c r="P47" s="4"/>
      <c r="Q47" s="4"/>
      <c r="R47" s="4"/>
      <c r="S47" s="4"/>
    </row>
    <row r="48" spans="1:19" s="5" customFormat="1" ht="15">
      <c r="A48" s="28"/>
      <c r="B48" s="28"/>
      <c r="C48" s="28"/>
      <c r="D48" s="28"/>
      <c r="E48" s="28"/>
      <c r="F48" s="17" t="s">
        <v>6</v>
      </c>
      <c r="G48" s="21">
        <f>H48+I48+L48+J48+K48</f>
        <v>401107808.34</v>
      </c>
      <c r="H48" s="21"/>
      <c r="I48" s="21">
        <f>28455035+550715</f>
        <v>29005750</v>
      </c>
      <c r="J48" s="21">
        <f>364855790.46+7246267.88</f>
        <v>372102058.34</v>
      </c>
      <c r="K48" s="22"/>
      <c r="L48" s="22"/>
      <c r="M48" s="28"/>
      <c r="N48" s="4"/>
      <c r="O48" s="4"/>
      <c r="P48" s="4"/>
      <c r="Q48" s="4"/>
      <c r="R48" s="4"/>
      <c r="S48" s="4"/>
    </row>
    <row r="49" spans="1:19" s="5" customFormat="1" ht="15">
      <c r="A49" s="28"/>
      <c r="B49" s="28"/>
      <c r="C49" s="28"/>
      <c r="D49" s="28"/>
      <c r="E49" s="28"/>
      <c r="F49" s="17" t="s">
        <v>10</v>
      </c>
      <c r="G49" s="21">
        <f>H49+I49+L49+J49+K49</f>
        <v>5516401</v>
      </c>
      <c r="H49" s="21">
        <v>1716401</v>
      </c>
      <c r="I49" s="21">
        <v>1400000</v>
      </c>
      <c r="J49" s="21">
        <v>2400000</v>
      </c>
      <c r="K49" s="22"/>
      <c r="L49" s="22"/>
      <c r="M49" s="28"/>
      <c r="N49" s="4"/>
      <c r="O49" s="4"/>
      <c r="P49" s="4"/>
      <c r="Q49" s="4"/>
      <c r="R49" s="4"/>
      <c r="S49" s="4"/>
    </row>
    <row r="50" spans="1:19" s="5" customFormat="1" ht="15">
      <c r="A50" s="28"/>
      <c r="B50" s="28"/>
      <c r="C50" s="28"/>
      <c r="D50" s="28"/>
      <c r="E50" s="28"/>
      <c r="F50" s="17" t="s">
        <v>11</v>
      </c>
      <c r="G50" s="21">
        <f>H50+I50+L50</f>
        <v>0</v>
      </c>
      <c r="H50" s="21">
        <v>0</v>
      </c>
      <c r="I50" s="21">
        <v>0</v>
      </c>
      <c r="J50" s="21"/>
      <c r="K50" s="22"/>
      <c r="L50" s="22"/>
      <c r="M50" s="28"/>
      <c r="N50" s="4"/>
      <c r="O50" s="4"/>
      <c r="P50" s="4"/>
      <c r="Q50" s="4"/>
      <c r="R50" s="4"/>
      <c r="S50" s="4"/>
    </row>
    <row r="51" spans="1:19" s="5" customFormat="1" ht="25.5" customHeight="1">
      <c r="A51" s="28"/>
      <c r="B51" s="28"/>
      <c r="C51" s="28"/>
      <c r="D51" s="28"/>
      <c r="E51" s="28"/>
      <c r="F51" s="17" t="s">
        <v>7</v>
      </c>
      <c r="G51" s="21">
        <f>H51+I51+L51</f>
        <v>0</v>
      </c>
      <c r="H51" s="21">
        <v>0</v>
      </c>
      <c r="I51" s="21">
        <v>0</v>
      </c>
      <c r="J51" s="21"/>
      <c r="K51" s="22"/>
      <c r="L51" s="20"/>
      <c r="M51" s="28"/>
      <c r="N51" s="4"/>
      <c r="O51" s="4"/>
      <c r="P51" s="4"/>
      <c r="Q51" s="4"/>
      <c r="R51" s="4"/>
      <c r="S51" s="4"/>
    </row>
    <row r="52" spans="1:19" s="5" customFormat="1" ht="13.5" customHeight="1">
      <c r="A52" s="37" t="s">
        <v>23</v>
      </c>
      <c r="B52" s="37"/>
      <c r="C52" s="37"/>
      <c r="D52" s="37"/>
      <c r="E52" s="37"/>
      <c r="F52" s="3" t="s">
        <v>4</v>
      </c>
      <c r="G52" s="19">
        <f aca="true" t="shared" si="0" ref="G52:L52">G53+G54+G55+G56+G57</f>
        <v>573924209.3399999</v>
      </c>
      <c r="H52" s="19">
        <f t="shared" si="0"/>
        <v>1716401</v>
      </c>
      <c r="I52" s="19">
        <f t="shared" si="0"/>
        <v>37905750</v>
      </c>
      <c r="J52" s="19">
        <f t="shared" si="0"/>
        <v>374502058.34</v>
      </c>
      <c r="K52" s="19">
        <f t="shared" si="0"/>
        <v>70800000</v>
      </c>
      <c r="L52" s="19">
        <f t="shared" si="0"/>
        <v>89000000</v>
      </c>
      <c r="M52" s="9"/>
      <c r="N52" s="12">
        <f aca="true" t="shared" si="1" ref="N52:N57">SUM(H52:M52)</f>
        <v>573924209.3399999</v>
      </c>
      <c r="O52" s="4"/>
      <c r="P52" s="4"/>
      <c r="Q52" s="4"/>
      <c r="R52" s="4"/>
      <c r="S52" s="4"/>
    </row>
    <row r="53" spans="1:19" s="5" customFormat="1" ht="13.5" customHeight="1">
      <c r="A53" s="37"/>
      <c r="B53" s="37"/>
      <c r="C53" s="37"/>
      <c r="D53" s="37"/>
      <c r="E53" s="37"/>
      <c r="F53" s="3" t="s">
        <v>5</v>
      </c>
      <c r="G53" s="19">
        <f>G9+G40+G15+G21+G27+G47</f>
        <v>0</v>
      </c>
      <c r="H53" s="19">
        <f>H9+H40+H15+H21+H27</f>
        <v>0</v>
      </c>
      <c r="I53" s="19">
        <f>I9+I15+I21+I27+I40+I47</f>
        <v>0</v>
      </c>
      <c r="J53" s="19">
        <f>J9+J15+J21+J27+J40+J47</f>
        <v>0</v>
      </c>
      <c r="K53" s="19">
        <f aca="true" t="shared" si="2" ref="K53:L57">K9+K40+K15+K21+K27</f>
        <v>0</v>
      </c>
      <c r="L53" s="19">
        <f t="shared" si="2"/>
        <v>0</v>
      </c>
      <c r="M53" s="10"/>
      <c r="N53" s="12">
        <f t="shared" si="1"/>
        <v>0</v>
      </c>
      <c r="O53" s="4"/>
      <c r="P53" s="4"/>
      <c r="Q53" s="4"/>
      <c r="R53" s="4"/>
      <c r="S53" s="4"/>
    </row>
    <row r="54" spans="1:19" s="5" customFormat="1" ht="13.5" customHeight="1">
      <c r="A54" s="37"/>
      <c r="B54" s="37"/>
      <c r="C54" s="37"/>
      <c r="D54" s="37"/>
      <c r="E54" s="37"/>
      <c r="F54" s="3" t="s">
        <v>6</v>
      </c>
      <c r="G54" s="19">
        <f>G10+G41+G16+G22+G28+G34+G48</f>
        <v>558107808.3399999</v>
      </c>
      <c r="H54" s="19">
        <f>H10+H41+H16+H22+H28</f>
        <v>0</v>
      </c>
      <c r="I54" s="19">
        <f>I10+I16+I22+I28+I41+I48</f>
        <v>29005750</v>
      </c>
      <c r="J54" s="19">
        <f>J10+J41+J16+J22+J28+J48</f>
        <v>372102058.34</v>
      </c>
      <c r="K54" s="19">
        <f t="shared" si="2"/>
        <v>68000000</v>
      </c>
      <c r="L54" s="19">
        <f t="shared" si="2"/>
        <v>89000000</v>
      </c>
      <c r="M54" s="10"/>
      <c r="N54" s="12">
        <f t="shared" si="1"/>
        <v>558107808.3399999</v>
      </c>
      <c r="O54" s="4"/>
      <c r="P54" s="4"/>
      <c r="Q54" s="4"/>
      <c r="R54" s="4"/>
      <c r="S54" s="4"/>
    </row>
    <row r="55" spans="1:19" s="5" customFormat="1" ht="13.5" customHeight="1">
      <c r="A55" s="37"/>
      <c r="B55" s="37"/>
      <c r="C55" s="37"/>
      <c r="D55" s="37"/>
      <c r="E55" s="37"/>
      <c r="F55" s="3" t="s">
        <v>10</v>
      </c>
      <c r="G55" s="19">
        <f>G11+G42+G17+G23+G29+G49+G35</f>
        <v>15816401</v>
      </c>
      <c r="H55" s="19">
        <f>H11+H42+H17+H23+H29+H35+H49</f>
        <v>1716401</v>
      </c>
      <c r="I55" s="19">
        <f>I11+I42+I17+I23+I29+I49+I35</f>
        <v>8900000</v>
      </c>
      <c r="J55" s="19">
        <f>J11+J42+J17+J23+J29+J49</f>
        <v>2400000</v>
      </c>
      <c r="K55" s="19">
        <f t="shared" si="2"/>
        <v>2800000</v>
      </c>
      <c r="L55" s="19">
        <f t="shared" si="2"/>
        <v>0</v>
      </c>
      <c r="M55" s="10"/>
      <c r="N55" s="12">
        <f t="shared" si="1"/>
        <v>15816401</v>
      </c>
      <c r="O55" s="4"/>
      <c r="P55" s="4"/>
      <c r="Q55" s="4"/>
      <c r="R55" s="4"/>
      <c r="S55" s="4"/>
    </row>
    <row r="56" spans="1:19" s="5" customFormat="1" ht="13.5" customHeight="1">
      <c r="A56" s="37"/>
      <c r="B56" s="37"/>
      <c r="C56" s="37"/>
      <c r="D56" s="37"/>
      <c r="E56" s="37"/>
      <c r="F56" s="3" t="s">
        <v>12</v>
      </c>
      <c r="G56" s="19">
        <f>G12+G43+G18+G24+G30</f>
        <v>0</v>
      </c>
      <c r="H56" s="19">
        <f>H12+H2+H18+H24+H30</f>
        <v>0</v>
      </c>
      <c r="I56" s="19">
        <f>I12+I43+I18+I24+I30</f>
        <v>0</v>
      </c>
      <c r="J56" s="20">
        <f>J12+J43+J18+J24+J30</f>
        <v>0</v>
      </c>
      <c r="K56" s="19">
        <f t="shared" si="2"/>
        <v>0</v>
      </c>
      <c r="L56" s="19">
        <f t="shared" si="2"/>
        <v>0</v>
      </c>
      <c r="M56" s="10"/>
      <c r="N56" s="12">
        <f t="shared" si="1"/>
        <v>0</v>
      </c>
      <c r="O56" s="4"/>
      <c r="P56" s="4"/>
      <c r="Q56" s="4"/>
      <c r="R56" s="4"/>
      <c r="S56" s="4"/>
    </row>
    <row r="57" spans="1:19" s="5" customFormat="1" ht="33" customHeight="1">
      <c r="A57" s="37"/>
      <c r="B57" s="37"/>
      <c r="C57" s="37"/>
      <c r="D57" s="37"/>
      <c r="E57" s="37"/>
      <c r="F57" s="3" t="s">
        <v>7</v>
      </c>
      <c r="G57" s="19">
        <f>G13+G44+G19+G25+G31</f>
        <v>0</v>
      </c>
      <c r="H57" s="19">
        <f>H13+H44+H19+H25+H31</f>
        <v>0</v>
      </c>
      <c r="I57" s="19">
        <f>I13+I44+I19+I25+I31</f>
        <v>0</v>
      </c>
      <c r="J57" s="20">
        <f>J13+J44+J19+J25+J31</f>
        <v>0</v>
      </c>
      <c r="K57" s="19">
        <f t="shared" si="2"/>
        <v>0</v>
      </c>
      <c r="L57" s="19">
        <f t="shared" si="2"/>
        <v>0</v>
      </c>
      <c r="M57" s="11"/>
      <c r="N57" s="12">
        <f t="shared" si="1"/>
        <v>0</v>
      </c>
      <c r="O57" s="4"/>
      <c r="P57" s="4"/>
      <c r="Q57" s="4"/>
      <c r="R57" s="4"/>
      <c r="S57" s="4"/>
    </row>
    <row r="58" ht="12.75">
      <c r="G58" s="2"/>
    </row>
    <row r="60" ht="12.75">
      <c r="J60" s="26"/>
    </row>
  </sheetData>
  <sheetProtection/>
  <mergeCells count="57">
    <mergeCell ref="M46:M51"/>
    <mergeCell ref="B45:F45"/>
    <mergeCell ref="A46:A51"/>
    <mergeCell ref="B46:B51"/>
    <mergeCell ref="C46:C51"/>
    <mergeCell ref="D46:D51"/>
    <mergeCell ref="E46:E51"/>
    <mergeCell ref="E39:E44"/>
    <mergeCell ref="B3:L3"/>
    <mergeCell ref="D14:D19"/>
    <mergeCell ref="B39:B44"/>
    <mergeCell ref="F5:F6"/>
    <mergeCell ref="C39:C44"/>
    <mergeCell ref="B5:B6"/>
    <mergeCell ref="D26:D31"/>
    <mergeCell ref="C5:C6"/>
    <mergeCell ref="C8:C13"/>
    <mergeCell ref="D39:D44"/>
    <mergeCell ref="A14:A19"/>
    <mergeCell ref="A39:A44"/>
    <mergeCell ref="M14:M19"/>
    <mergeCell ref="B20:B25"/>
    <mergeCell ref="M5:M6"/>
    <mergeCell ref="M8:M13"/>
    <mergeCell ref="G5:L5"/>
    <mergeCell ref="B8:B13"/>
    <mergeCell ref="A8:A13"/>
    <mergeCell ref="A5:A6"/>
    <mergeCell ref="A52:E57"/>
    <mergeCell ref="B14:B19"/>
    <mergeCell ref="A20:A25"/>
    <mergeCell ref="C14:C19"/>
    <mergeCell ref="E14:E19"/>
    <mergeCell ref="D5:D6"/>
    <mergeCell ref="C20:C25"/>
    <mergeCell ref="E5:E6"/>
    <mergeCell ref="D8:D13"/>
    <mergeCell ref="E32:E37"/>
    <mergeCell ref="A1:M1"/>
    <mergeCell ref="L2:M2"/>
    <mergeCell ref="M26:M31"/>
    <mergeCell ref="A26:A31"/>
    <mergeCell ref="B26:B31"/>
    <mergeCell ref="C26:C31"/>
    <mergeCell ref="E26:E31"/>
    <mergeCell ref="E8:E13"/>
    <mergeCell ref="E20:E25"/>
    <mergeCell ref="M32:M37"/>
    <mergeCell ref="M20:M25"/>
    <mergeCell ref="M39:M44"/>
    <mergeCell ref="D20:D25"/>
    <mergeCell ref="B38:F38"/>
    <mergeCell ref="A7:L7"/>
    <mergeCell ref="A32:A37"/>
    <mergeCell ref="B32:B37"/>
    <mergeCell ref="C32:C37"/>
    <mergeCell ref="D32:D37"/>
  </mergeCells>
  <printOptions horizontalCentered="1"/>
  <pageMargins left="0" right="0.03937007874015748" top="0.35433070866141736" bottom="0.2755905511811024" header="0.2755905511811024" footer="0.1968503937007874"/>
  <pageSetup horizontalDpi="600" verticalDpi="600" orientation="landscape" paperSize="9" scale="61" r:id="rId1"/>
  <rowBreaks count="1" manualBreakCount="1">
    <brk id="3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2021-01-28T05:57:19Z</cp:lastPrinted>
  <dcterms:created xsi:type="dcterms:W3CDTF">2012-11-09T11:40:25Z</dcterms:created>
  <dcterms:modified xsi:type="dcterms:W3CDTF">2021-01-28T05:57:25Z</dcterms:modified>
  <cp:category/>
  <cp:version/>
  <cp:contentType/>
  <cp:contentStatus/>
</cp:coreProperties>
</file>