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-ка 19.12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<sst xmlns="http://schemas.openxmlformats.org/spreadsheetml/2006/main" count="78" uniqueCount="42">
  <si>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</si>
  <si>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</si>
  <si>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</si>
  <si>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</si>
  <si>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</si>
  <si>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</si>
  <si>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</si>
  <si>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</si>
  <si>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</si>
  <si>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</si>
  <si>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</si>
  <si>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</si>
  <si>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</si>
  <si>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</si>
  <si>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</si>
  <si>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</si>
  <si>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</si>
  <si>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</si>
  <si>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</si>
  <si>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</si>
  <si>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</si>
  <si>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</si>
  <si>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</si>
  <si>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</si>
  <si>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>Приложение №11</t>
  </si>
  <si>
    <t>Объем межбюджетных трансфертов бюджетам муниципальных образований -поселений на 2022год</t>
  </si>
  <si>
    <t>Строевское</t>
  </si>
  <si>
    <t>Утверждено</t>
  </si>
  <si>
    <t>Исполнено</t>
  </si>
  <si>
    <t xml:space="preserve">Иные межбюджетные трансферты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</t>
  </si>
  <si>
    <t xml:space="preserve">иные межбюджетные трансферты бюджетам муниципальных образований-поселений по передаваемым полномочиям по  содержанию мест захоронения </t>
  </si>
  <si>
    <t xml:space="preserve">иные межбюджетные трансферты на мероприятия в области переселения граждан из ветхого и аварийного жилья Устьянского района Архангельской области </t>
  </si>
  <si>
    <t xml:space="preserve"> распределении субсидии на разработку проектно-сметной и рабочей  документации по объекту:"Строительство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п.Октябрьский</t>
  </si>
  <si>
    <t xml:space="preserve"> распределение иных межбюджетных трансфертов из Резервного фонда администрации муниципального образования</t>
  </si>
  <si>
    <t>распределение иных межбюджетных трансфертов на развитие территориального общественного самоуправления</t>
  </si>
  <si>
    <t>распределение иных межбюджетных трансфертов 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с.Шангалы</t>
  </si>
  <si>
    <t>Гашение кредиторской задложенности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</si>
  <si>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задложенности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</si>
  <si>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</si>
  <si>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На содержание,  ремонт и обустройство автомобильных дорог общего пользования местного значения вне границ населенных пунктов в границах муниципального района, включая обеспечение безопасности дорожного движения на них</t>
  </si>
  <si>
    <t>На содержание, ремонт и обустройство автомобильных общего пользования местного значения в границах населенных пунктов, включая обеспечение безопасности дорожного движения на них</t>
  </si>
  <si>
    <t>к решению сессии Собрания депутатов шестого созыва № 513 от 24 июня 2022года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</si>
</sst>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1" fillId="0" borderId="13" xfId="0" applyNumberFormat="1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9" fontId="5" fillId="0" borderId="10" xfId="0" applyNumberFormat="1" applyFont="1" applyFill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3" sqref="H3"/>
    </sheetView>
  </sheetViews>
  <sheetFormatPr defaultColWidth="9.140625" defaultRowHeight="12.75"/>
  <cols>
    <col min="1" max="1" width="22.7109375" style="0" customWidth="1"/>
    <col min="2" max="2" width="15.28125" style="12" customWidth="1"/>
    <col min="3" max="3" width="13.8515625" style="12" customWidth="1"/>
    <col min="4" max="4" width="16.421875" style="12" customWidth="1"/>
    <col min="5" max="5" width="14.8515625" style="12" customWidth="1"/>
    <col min="6" max="6" width="17.00390625" style="12" customWidth="1"/>
    <col min="7" max="7" width="16.00390625" style="12" customWidth="1"/>
    <col min="8" max="8" width="15.421875" style="12" customWidth="1"/>
    <col min="9" max="9" width="15.28125" style="12" customWidth="1"/>
    <col min="10" max="10" width="19.28125" style="12" customWidth="1"/>
    <col min="11" max="11" width="18.28125" style="12" customWidth="1"/>
    <col min="12" max="12" width="16.28125" style="12" customWidth="1"/>
    <col min="13" max="13" width="16.00390625" style="12" customWidth="1"/>
    <col min="14" max="14" width="16.28125" style="12" customWidth="1"/>
    <col min="15" max="15" width="16.00390625" style="12" customWidth="1"/>
    <col min="16" max="16" width="16.28125" style="12" customWidth="1"/>
    <col min="17" max="17" width="16.00390625" style="12" customWidth="1"/>
    <col min="18" max="18" width="16.28125" style="12" customWidth="1"/>
    <col min="19" max="19" width="16.00390625" style="12" customWidth="1"/>
    <col min="20" max="20" width="16.28125" style="12" customWidth="1"/>
    <col min="21" max="21" width="16.00390625" style="12" customWidth="1"/>
    <col min="22" max="22" width="16.28125" style="12" customWidth="1"/>
    <col min="23" max="23" width="16.00390625" style="12" customWidth="1"/>
    <col min="24" max="24" width="16.28125" style="12" customWidth="1"/>
    <col min="25" max="25" width="16.00390625" style="12" customWidth="1"/>
    <col min="26" max="26" width="16.28125" style="12" customWidth="1"/>
    <col min="27" max="37" width="16.00390625" style="12" customWidth="1"/>
    <col min="38" max="39" width="17.00390625" style="12" customWidth="1"/>
    <col min="40" max="49" width="9.140625" style="12" customWidth="1"/>
  </cols>
  <sheetData>
    <row r="1" spans="7:37" ht="23.25" customHeight="1">
      <c r="G1" s="39" t="s">
        <v>24</v>
      </c>
      <c r="H1" s="39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7:37" ht="40.5" customHeight="1">
      <c r="G2" s="39" t="s">
        <v>41</v>
      </c>
      <c r="H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2:37" ht="31.5" customHeight="1">
      <c r="B3" s="40" t="s">
        <v>25</v>
      </c>
      <c r="C3" s="40"/>
      <c r="D3" s="40"/>
      <c r="E3" s="40"/>
      <c r="F3" s="40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ht="12.75" customHeight="1"/>
    <row r="5" spans="1:39" ht="131.25" customHeight="1">
      <c r="A5" s="8" t="s">
        <v>0</v>
      </c>
      <c r="B5" s="34" t="s">
        <v>1</v>
      </c>
      <c r="C5" s="35"/>
      <c r="D5" s="34" t="s">
        <v>22</v>
      </c>
      <c r="E5" s="35"/>
      <c r="F5" s="34" t="s">
        <v>19</v>
      </c>
      <c r="G5" s="35"/>
      <c r="H5" s="34" t="s">
        <v>20</v>
      </c>
      <c r="I5" s="35"/>
      <c r="J5" s="34" t="s">
        <v>2</v>
      </c>
      <c r="K5" s="35"/>
      <c r="L5" s="34" t="s">
        <v>23</v>
      </c>
      <c r="M5" s="35"/>
      <c r="N5" s="34" t="s">
        <v>29</v>
      </c>
      <c r="O5" s="35"/>
      <c r="P5" s="34" t="s">
        <v>30</v>
      </c>
      <c r="Q5" s="35"/>
      <c r="R5" s="34" t="s">
        <v>31</v>
      </c>
      <c r="S5" s="35"/>
      <c r="T5" s="34" t="s">
        <v>32</v>
      </c>
      <c r="U5" s="35"/>
      <c r="V5" s="34" t="s">
        <v>33</v>
      </c>
      <c r="W5" s="35"/>
      <c r="X5" s="34" t="s">
        <v>34</v>
      </c>
      <c r="Y5" s="35"/>
      <c r="Z5" s="34" t="s">
        <v>35</v>
      </c>
      <c r="AA5" s="38"/>
      <c r="AB5" s="36" t="s">
        <v>39</v>
      </c>
      <c r="AC5" s="36"/>
      <c r="AD5" s="36" t="s">
        <v>40</v>
      </c>
      <c r="AE5" s="36"/>
      <c r="AF5" s="36" t="s">
        <v>36</v>
      </c>
      <c r="AG5" s="36"/>
      <c r="AH5" s="36" t="s">
        <v>37</v>
      </c>
      <c r="AI5" s="36"/>
      <c r="AJ5" s="36" t="s">
        <v>38</v>
      </c>
      <c r="AK5" s="36"/>
      <c r="AL5" s="37" t="s">
        <v>21</v>
      </c>
      <c r="AM5" s="37"/>
    </row>
    <row r="6" spans="1:39" ht="18" customHeight="1">
      <c r="A6" s="1"/>
      <c r="B6" s="3" t="s">
        <v>27</v>
      </c>
      <c r="C6" s="3" t="s">
        <v>28</v>
      </c>
      <c r="D6" s="3" t="s">
        <v>27</v>
      </c>
      <c r="E6" s="3" t="s">
        <v>28</v>
      </c>
      <c r="F6" s="3" t="s">
        <v>27</v>
      </c>
      <c r="G6" s="3" t="s">
        <v>28</v>
      </c>
      <c r="H6" s="3" t="s">
        <v>27</v>
      </c>
      <c r="I6" s="3" t="s">
        <v>28</v>
      </c>
      <c r="J6" s="3" t="s">
        <v>27</v>
      </c>
      <c r="K6" s="3" t="s">
        <v>28</v>
      </c>
      <c r="L6" s="3" t="s">
        <v>27</v>
      </c>
      <c r="M6" s="3" t="s">
        <v>28</v>
      </c>
      <c r="N6" s="3" t="s">
        <v>27</v>
      </c>
      <c r="O6" s="3" t="s">
        <v>28</v>
      </c>
      <c r="P6" s="3" t="s">
        <v>27</v>
      </c>
      <c r="Q6" s="3" t="s">
        <v>28</v>
      </c>
      <c r="R6" s="3" t="s">
        <v>27</v>
      </c>
      <c r="S6" s="3" t="s">
        <v>28</v>
      </c>
      <c r="T6" s="3" t="s">
        <v>27</v>
      </c>
      <c r="U6" s="3" t="s">
        <v>28</v>
      </c>
      <c r="V6" s="3" t="s">
        <v>27</v>
      </c>
      <c r="W6" s="3" t="s">
        <v>28</v>
      </c>
      <c r="X6" s="3" t="s">
        <v>27</v>
      </c>
      <c r="Y6" s="3" t="s">
        <v>28</v>
      </c>
      <c r="Z6" s="3" t="s">
        <v>27</v>
      </c>
      <c r="AA6" s="6" t="s">
        <v>28</v>
      </c>
      <c r="AB6" s="3" t="s">
        <v>27</v>
      </c>
      <c r="AC6" s="6" t="s">
        <v>28</v>
      </c>
      <c r="AD6" s="3" t="s">
        <v>27</v>
      </c>
      <c r="AE6" s="6" t="s">
        <v>28</v>
      </c>
      <c r="AF6" s="3" t="s">
        <v>27</v>
      </c>
      <c r="AG6" s="6" t="s">
        <v>28</v>
      </c>
      <c r="AH6" s="3" t="s">
        <v>27</v>
      </c>
      <c r="AI6" s="6" t="s">
        <v>28</v>
      </c>
      <c r="AJ6" s="3" t="s">
        <v>27</v>
      </c>
      <c r="AK6" s="6" t="s">
        <v>28</v>
      </c>
      <c r="AL6" s="9" t="s">
        <v>27</v>
      </c>
      <c r="AM6" s="9" t="s">
        <v>28</v>
      </c>
    </row>
    <row r="7" spans="1:39" ht="12.75">
      <c r="A7" s="2" t="s">
        <v>3</v>
      </c>
      <c r="B7" s="4">
        <v>267600</v>
      </c>
      <c r="C7" s="4">
        <v>267600</v>
      </c>
      <c r="D7" s="4">
        <v>7695251</v>
      </c>
      <c r="E7" s="4">
        <v>7695251</v>
      </c>
      <c r="F7" s="4">
        <v>1635350</v>
      </c>
      <c r="G7" s="4">
        <v>1635350</v>
      </c>
      <c r="H7" s="4">
        <v>87500</v>
      </c>
      <c r="I7" s="4">
        <v>87500</v>
      </c>
      <c r="J7" s="4">
        <v>125342.9</v>
      </c>
      <c r="K7" s="4">
        <v>125342.9</v>
      </c>
      <c r="L7" s="4">
        <v>165258</v>
      </c>
      <c r="M7" s="13">
        <v>148500</v>
      </c>
      <c r="N7" s="4"/>
      <c r="O7" s="13"/>
      <c r="P7" s="7">
        <v>42028</v>
      </c>
      <c r="Q7" s="13">
        <v>42028</v>
      </c>
      <c r="R7" s="4"/>
      <c r="S7" s="13"/>
      <c r="T7" s="4"/>
      <c r="U7" s="13"/>
      <c r="V7" s="4"/>
      <c r="W7" s="13"/>
      <c r="X7" s="7">
        <v>110000</v>
      </c>
      <c r="Y7" s="13">
        <v>110000</v>
      </c>
      <c r="Z7" s="7"/>
      <c r="AA7" s="14"/>
      <c r="AB7" s="4">
        <v>83994</v>
      </c>
      <c r="AC7" s="13">
        <v>83994</v>
      </c>
      <c r="AD7" s="15">
        <v>1132599</v>
      </c>
      <c r="AE7" s="13">
        <v>1131537.3</v>
      </c>
      <c r="AF7" s="16"/>
      <c r="AG7" s="13"/>
      <c r="AH7" s="16"/>
      <c r="AI7" s="13"/>
      <c r="AJ7" s="17"/>
      <c r="AK7" s="13"/>
      <c r="AL7" s="18">
        <f>B7+D7+F7+H7+J7+L7+N7+P7+R7+T7+V7+X7+Z7+AB7+AD7+AF7+AH7+AJ7</f>
        <v>11344922.9</v>
      </c>
      <c r="AM7" s="19">
        <f>C7+E7+G7+I7+K7+M7+O7+Q7+S7+U7+W7+Y7+AA7+AC7+AE7+AG7+AI7+AK7</f>
        <v>11327103.200000001</v>
      </c>
    </row>
    <row r="8" spans="1:39" ht="12.75" customHeight="1">
      <c r="A8" s="2" t="s">
        <v>4</v>
      </c>
      <c r="B8" s="4">
        <v>170510</v>
      </c>
      <c r="C8" s="4">
        <v>170510</v>
      </c>
      <c r="D8" s="4">
        <v>652054</v>
      </c>
      <c r="E8" s="4">
        <v>652054</v>
      </c>
      <c r="F8" s="4">
        <v>1238395</v>
      </c>
      <c r="G8" s="4">
        <v>1238395</v>
      </c>
      <c r="H8" s="4">
        <v>87500</v>
      </c>
      <c r="I8" s="4">
        <v>87500</v>
      </c>
      <c r="J8" s="4">
        <v>125342.9</v>
      </c>
      <c r="K8" s="4">
        <v>125342.9</v>
      </c>
      <c r="L8" s="4"/>
      <c r="M8" s="13"/>
      <c r="N8" s="4"/>
      <c r="O8" s="13"/>
      <c r="P8" s="7">
        <v>13342</v>
      </c>
      <c r="Q8" s="13">
        <v>13342</v>
      </c>
      <c r="R8" s="4"/>
      <c r="S8" s="13"/>
      <c r="T8" s="4"/>
      <c r="U8" s="13"/>
      <c r="V8" s="4"/>
      <c r="W8" s="13"/>
      <c r="X8" s="7">
        <v>102000</v>
      </c>
      <c r="Y8" s="13">
        <v>102000</v>
      </c>
      <c r="Z8" s="7"/>
      <c r="AA8" s="14"/>
      <c r="AB8" s="4">
        <v>545962</v>
      </c>
      <c r="AC8" s="13">
        <v>438567.33</v>
      </c>
      <c r="AD8" s="4">
        <v>970249</v>
      </c>
      <c r="AE8" s="13">
        <v>785142.31</v>
      </c>
      <c r="AF8" s="16"/>
      <c r="AG8" s="13"/>
      <c r="AH8" s="16"/>
      <c r="AI8" s="13"/>
      <c r="AJ8" s="17"/>
      <c r="AK8" s="13"/>
      <c r="AL8" s="18">
        <f aca="true" t="shared" si="0" ref="AL8:AL22">B8+D8+F8+H8+J8+L8+N8+P8+R8+T8+V8+X8+Z8+AB8+AD8+AF8+AH8+AJ8</f>
        <v>3905354.9</v>
      </c>
      <c r="AM8" s="19">
        <f aca="true" t="shared" si="1" ref="AM8:AM22">C8+E8+G8+I8+K8+M8+O8+Q8+S8+U8+W8+Y8+AA8+AC8+AE8+AG8+AI8+AK8</f>
        <v>3612853.54</v>
      </c>
    </row>
    <row r="9" spans="1:39" ht="12.75">
      <c r="A9" s="2" t="s">
        <v>5</v>
      </c>
      <c r="B9" s="4">
        <v>105114</v>
      </c>
      <c r="C9" s="4">
        <v>105114</v>
      </c>
      <c r="D9" s="4">
        <v>770851</v>
      </c>
      <c r="E9" s="4">
        <v>770851</v>
      </c>
      <c r="F9" s="4">
        <v>817428</v>
      </c>
      <c r="G9" s="4">
        <v>817428</v>
      </c>
      <c r="H9" s="4">
        <v>87500</v>
      </c>
      <c r="I9" s="4">
        <v>87500</v>
      </c>
      <c r="J9" s="4">
        <v>125342.9</v>
      </c>
      <c r="K9" s="4">
        <v>125342.9</v>
      </c>
      <c r="L9" s="4"/>
      <c r="M9" s="13"/>
      <c r="N9" s="4"/>
      <c r="O9" s="13"/>
      <c r="P9" s="7">
        <v>22015</v>
      </c>
      <c r="Q9" s="13">
        <v>22015</v>
      </c>
      <c r="R9" s="4"/>
      <c r="S9" s="13"/>
      <c r="T9" s="4"/>
      <c r="U9" s="13"/>
      <c r="V9" s="4"/>
      <c r="W9" s="13"/>
      <c r="X9" s="7">
        <v>150000</v>
      </c>
      <c r="Y9" s="13">
        <v>150000</v>
      </c>
      <c r="Z9" s="7"/>
      <c r="AA9" s="14"/>
      <c r="AB9" s="4">
        <v>251983</v>
      </c>
      <c r="AC9" s="13">
        <v>251698.9</v>
      </c>
      <c r="AD9" s="4">
        <v>837465</v>
      </c>
      <c r="AE9" s="13">
        <v>837182.5</v>
      </c>
      <c r="AF9" s="16"/>
      <c r="AG9" s="13"/>
      <c r="AH9" s="16"/>
      <c r="AI9" s="13"/>
      <c r="AJ9" s="17"/>
      <c r="AK9" s="13"/>
      <c r="AL9" s="18">
        <f t="shared" si="0"/>
        <v>3167698.9</v>
      </c>
      <c r="AM9" s="19">
        <f t="shared" si="1"/>
        <v>3167132.3</v>
      </c>
    </row>
    <row r="10" spans="1:39" ht="12.75" customHeight="1">
      <c r="A10" s="2" t="s">
        <v>6</v>
      </c>
      <c r="B10" s="4">
        <v>134001</v>
      </c>
      <c r="C10" s="4">
        <v>134001</v>
      </c>
      <c r="D10" s="4">
        <v>1328851</v>
      </c>
      <c r="E10" s="4">
        <v>1328851</v>
      </c>
      <c r="F10" s="4">
        <v>1115721</v>
      </c>
      <c r="G10" s="4">
        <v>1115721</v>
      </c>
      <c r="H10" s="4">
        <v>87500</v>
      </c>
      <c r="I10" s="4">
        <v>87500</v>
      </c>
      <c r="J10" s="4">
        <v>125342.9</v>
      </c>
      <c r="K10" s="4">
        <v>125342.9</v>
      </c>
      <c r="L10" s="4"/>
      <c r="M10" s="13"/>
      <c r="N10" s="4"/>
      <c r="O10" s="13"/>
      <c r="P10" s="7"/>
      <c r="Q10" s="13"/>
      <c r="R10" s="4"/>
      <c r="S10" s="13"/>
      <c r="T10" s="4"/>
      <c r="U10" s="13"/>
      <c r="V10" s="4"/>
      <c r="W10" s="13"/>
      <c r="X10" s="7">
        <v>135000</v>
      </c>
      <c r="Y10" s="13">
        <v>135000</v>
      </c>
      <c r="Z10" s="7"/>
      <c r="AA10" s="14"/>
      <c r="AB10" s="4"/>
      <c r="AC10" s="13"/>
      <c r="AD10" s="4"/>
      <c r="AE10" s="13"/>
      <c r="AF10" s="16"/>
      <c r="AG10" s="13"/>
      <c r="AH10" s="4">
        <v>55623.23</v>
      </c>
      <c r="AI10" s="13">
        <v>55623.23</v>
      </c>
      <c r="AJ10" s="17"/>
      <c r="AK10" s="13"/>
      <c r="AL10" s="18">
        <f t="shared" si="0"/>
        <v>2982039.13</v>
      </c>
      <c r="AM10" s="19">
        <f t="shared" si="1"/>
        <v>2982039.13</v>
      </c>
    </row>
    <row r="11" spans="1:39" ht="12.75">
      <c r="A11" s="2" t="s">
        <v>7</v>
      </c>
      <c r="B11" s="4">
        <v>460578</v>
      </c>
      <c r="C11" s="4">
        <v>460578</v>
      </c>
      <c r="D11" s="4"/>
      <c r="E11" s="4"/>
      <c r="F11" s="4">
        <v>3313698</v>
      </c>
      <c r="G11" s="4">
        <v>3313698</v>
      </c>
      <c r="H11" s="4">
        <v>87500</v>
      </c>
      <c r="I11" s="4">
        <v>87500</v>
      </c>
      <c r="J11" s="4">
        <v>428508</v>
      </c>
      <c r="K11" s="4">
        <v>428508</v>
      </c>
      <c r="L11" s="4"/>
      <c r="M11" s="13"/>
      <c r="N11" s="4"/>
      <c r="O11" s="13"/>
      <c r="P11" s="7">
        <v>27352</v>
      </c>
      <c r="Q11" s="13">
        <v>27351.92</v>
      </c>
      <c r="R11" s="4"/>
      <c r="S11" s="13"/>
      <c r="T11" s="4"/>
      <c r="U11" s="13"/>
      <c r="V11" s="4"/>
      <c r="W11" s="13"/>
      <c r="X11" s="7">
        <v>143532.05</v>
      </c>
      <c r="Y11" s="13">
        <v>143532.05</v>
      </c>
      <c r="Z11" s="7"/>
      <c r="AA11" s="14"/>
      <c r="AB11" s="4"/>
      <c r="AC11" s="13"/>
      <c r="AD11" s="4">
        <f>1325914+300000</f>
        <v>1625914</v>
      </c>
      <c r="AE11" s="13">
        <v>1325914</v>
      </c>
      <c r="AF11" s="16"/>
      <c r="AG11" s="13"/>
      <c r="AH11" s="4"/>
      <c r="AI11" s="13"/>
      <c r="AJ11" s="17"/>
      <c r="AK11" s="13"/>
      <c r="AL11" s="18">
        <f t="shared" si="0"/>
        <v>6087082.05</v>
      </c>
      <c r="AM11" s="19">
        <f t="shared" si="1"/>
        <v>5787081.97</v>
      </c>
    </row>
    <row r="12" spans="1:39" ht="12.75" customHeight="1">
      <c r="A12" s="2" t="s">
        <v>8</v>
      </c>
      <c r="B12" s="4">
        <v>85656.2</v>
      </c>
      <c r="C12" s="4">
        <v>85656.2</v>
      </c>
      <c r="D12" s="4">
        <v>1235351</v>
      </c>
      <c r="E12" s="4">
        <v>1235351</v>
      </c>
      <c r="F12" s="4">
        <v>892011</v>
      </c>
      <c r="G12" s="4">
        <v>892011</v>
      </c>
      <c r="H12" s="4">
        <v>87500</v>
      </c>
      <c r="I12" s="4">
        <v>87500</v>
      </c>
      <c r="J12" s="4">
        <v>125342.9</v>
      </c>
      <c r="K12" s="4">
        <v>125342.9</v>
      </c>
      <c r="L12" s="4"/>
      <c r="M12" s="13"/>
      <c r="N12" s="4"/>
      <c r="O12" s="13"/>
      <c r="P12" s="7">
        <v>26684</v>
      </c>
      <c r="Q12" s="13">
        <v>26684</v>
      </c>
      <c r="R12" s="4"/>
      <c r="S12" s="13"/>
      <c r="T12" s="4"/>
      <c r="U12" s="13"/>
      <c r="V12" s="4"/>
      <c r="W12" s="13"/>
      <c r="X12" s="7">
        <v>140000</v>
      </c>
      <c r="Y12" s="13">
        <v>140000</v>
      </c>
      <c r="Z12" s="7"/>
      <c r="AA12" s="14"/>
      <c r="AB12" s="4">
        <v>509056</v>
      </c>
      <c r="AC12" s="13">
        <v>509056</v>
      </c>
      <c r="AD12" s="4">
        <v>965701</v>
      </c>
      <c r="AE12" s="13">
        <v>965701</v>
      </c>
      <c r="AF12" s="16"/>
      <c r="AG12" s="13"/>
      <c r="AH12" s="4"/>
      <c r="AI12" s="13"/>
      <c r="AJ12" s="17"/>
      <c r="AK12" s="13"/>
      <c r="AL12" s="18">
        <f t="shared" si="0"/>
        <v>4067302.1</v>
      </c>
      <c r="AM12" s="19">
        <f t="shared" si="1"/>
        <v>4067302.1</v>
      </c>
    </row>
    <row r="13" spans="1:39" ht="12.75">
      <c r="A13" s="2" t="s">
        <v>9</v>
      </c>
      <c r="B13" s="4">
        <v>159477</v>
      </c>
      <c r="C13" s="5">
        <v>159477</v>
      </c>
      <c r="D13" s="4">
        <v>400795</v>
      </c>
      <c r="E13" s="4">
        <v>400795</v>
      </c>
      <c r="F13" s="4">
        <v>1384699</v>
      </c>
      <c r="G13" s="4">
        <v>1384699</v>
      </c>
      <c r="H13" s="4">
        <v>87500</v>
      </c>
      <c r="I13" s="4">
        <v>87500</v>
      </c>
      <c r="J13" s="4">
        <v>125342.9</v>
      </c>
      <c r="K13" s="4">
        <v>125342.9</v>
      </c>
      <c r="L13" s="4"/>
      <c r="M13" s="13"/>
      <c r="N13" s="4"/>
      <c r="O13" s="13"/>
      <c r="P13" s="7">
        <v>21347</v>
      </c>
      <c r="Q13" s="13">
        <v>21347</v>
      </c>
      <c r="R13" s="4"/>
      <c r="S13" s="13"/>
      <c r="T13" s="4"/>
      <c r="U13" s="13"/>
      <c r="V13" s="4"/>
      <c r="W13" s="13"/>
      <c r="X13" s="7">
        <v>110408</v>
      </c>
      <c r="Y13" s="13">
        <v>110408</v>
      </c>
      <c r="Z13" s="7"/>
      <c r="AA13" s="14"/>
      <c r="AB13" s="5">
        <v>333432</v>
      </c>
      <c r="AC13" s="13">
        <v>160998.98</v>
      </c>
      <c r="AD13" s="5">
        <v>715563</v>
      </c>
      <c r="AE13" s="13">
        <v>201591.3</v>
      </c>
      <c r="AF13" s="16"/>
      <c r="AG13" s="13"/>
      <c r="AH13" s="4"/>
      <c r="AI13" s="13"/>
      <c r="AJ13" s="20">
        <f>12285.52+10000</f>
        <v>22285.52</v>
      </c>
      <c r="AK13" s="13">
        <v>0</v>
      </c>
      <c r="AL13" s="18">
        <f t="shared" si="0"/>
        <v>3360849.42</v>
      </c>
      <c r="AM13" s="19">
        <f t="shared" si="1"/>
        <v>2652159.1799999997</v>
      </c>
    </row>
    <row r="14" spans="1:39" ht="12.75" customHeight="1">
      <c r="A14" s="2" t="s">
        <v>10</v>
      </c>
      <c r="B14" s="4">
        <v>170510</v>
      </c>
      <c r="C14" s="4">
        <v>170510</v>
      </c>
      <c r="D14" s="4">
        <v>72162</v>
      </c>
      <c r="E14" s="4">
        <v>72162</v>
      </c>
      <c r="F14" s="4">
        <v>809099</v>
      </c>
      <c r="G14" s="4">
        <v>809099</v>
      </c>
      <c r="H14" s="4">
        <v>87500</v>
      </c>
      <c r="I14" s="4">
        <v>87500</v>
      </c>
      <c r="J14" s="4">
        <v>125342.9</v>
      </c>
      <c r="K14" s="4">
        <v>125342.9</v>
      </c>
      <c r="L14" s="4"/>
      <c r="M14" s="13"/>
      <c r="N14" s="4"/>
      <c r="O14" s="13"/>
      <c r="P14" s="7">
        <v>33355</v>
      </c>
      <c r="Q14" s="13"/>
      <c r="R14" s="4"/>
      <c r="S14" s="13"/>
      <c r="T14" s="4"/>
      <c r="U14" s="13"/>
      <c r="V14" s="4">
        <v>50000</v>
      </c>
      <c r="W14" s="13">
        <v>50000</v>
      </c>
      <c r="X14" s="7">
        <v>100000</v>
      </c>
      <c r="Y14" s="13">
        <v>100000</v>
      </c>
      <c r="Z14" s="7"/>
      <c r="AA14" s="14"/>
      <c r="AB14" s="32">
        <f>927754-420000+30000+70000</f>
        <v>607754</v>
      </c>
      <c r="AC14" s="13">
        <v>507565.05</v>
      </c>
      <c r="AD14" s="32">
        <f>569553+420000+70000-70000</f>
        <v>989553</v>
      </c>
      <c r="AE14" s="13">
        <v>965254.25</v>
      </c>
      <c r="AF14" s="16"/>
      <c r="AG14" s="13"/>
      <c r="AH14" s="4"/>
      <c r="AI14" s="13"/>
      <c r="AJ14" s="20">
        <v>200000</v>
      </c>
      <c r="AK14" s="13">
        <v>199591.16</v>
      </c>
      <c r="AL14" s="18">
        <f t="shared" si="0"/>
        <v>3245275.9</v>
      </c>
      <c r="AM14" s="19">
        <f t="shared" si="1"/>
        <v>3087024.3600000003</v>
      </c>
    </row>
    <row r="15" spans="1:39" ht="12.75">
      <c r="A15" s="2" t="s">
        <v>11</v>
      </c>
      <c r="B15" s="4">
        <v>3061652</v>
      </c>
      <c r="C15" s="4">
        <v>3061652</v>
      </c>
      <c r="D15" s="4"/>
      <c r="E15" s="4"/>
      <c r="F15" s="4">
        <v>0</v>
      </c>
      <c r="G15" s="4">
        <v>0</v>
      </c>
      <c r="H15" s="4">
        <v>105000</v>
      </c>
      <c r="I15" s="4">
        <v>105000</v>
      </c>
      <c r="J15" s="4">
        <v>857016</v>
      </c>
      <c r="K15" s="4">
        <v>857016</v>
      </c>
      <c r="L15" s="4"/>
      <c r="M15" s="13"/>
      <c r="N15" s="7">
        <v>6090264</v>
      </c>
      <c r="O15" s="13">
        <v>6089264</v>
      </c>
      <c r="P15" s="7"/>
      <c r="Q15" s="13"/>
      <c r="R15" s="7">
        <v>400000</v>
      </c>
      <c r="S15" s="13">
        <v>400000</v>
      </c>
      <c r="T15" s="7">
        <f>2921281.92+2461585.08</f>
        <v>5382867</v>
      </c>
      <c r="U15" s="13">
        <v>508136.48</v>
      </c>
      <c r="V15" s="4">
        <v>977000</v>
      </c>
      <c r="W15" s="13">
        <v>977000</v>
      </c>
      <c r="X15" s="7">
        <v>114500</v>
      </c>
      <c r="Y15" s="13">
        <v>114500</v>
      </c>
      <c r="Z15" s="7"/>
      <c r="AA15" s="14"/>
      <c r="AB15" s="21"/>
      <c r="AC15" s="13"/>
      <c r="AD15" s="4"/>
      <c r="AE15" s="13"/>
      <c r="AF15" s="4">
        <v>190490.25</v>
      </c>
      <c r="AG15" s="13">
        <v>190490.25</v>
      </c>
      <c r="AH15" s="4"/>
      <c r="AI15" s="13"/>
      <c r="AJ15" s="17"/>
      <c r="AK15" s="13"/>
      <c r="AL15" s="18">
        <f t="shared" si="0"/>
        <v>17178789.25</v>
      </c>
      <c r="AM15" s="19">
        <f t="shared" si="1"/>
        <v>12303058.73</v>
      </c>
    </row>
    <row r="16" spans="1:39" ht="12.75">
      <c r="A16" s="2" t="s">
        <v>12</v>
      </c>
      <c r="B16" s="4">
        <v>54964</v>
      </c>
      <c r="C16" s="4">
        <v>54964</v>
      </c>
      <c r="D16" s="4">
        <v>1289031</v>
      </c>
      <c r="E16" s="4">
        <v>1289031</v>
      </c>
      <c r="F16" s="4">
        <v>180057</v>
      </c>
      <c r="G16" s="4">
        <v>180057</v>
      </c>
      <c r="H16" s="4">
        <v>87500</v>
      </c>
      <c r="I16" s="4">
        <v>87500</v>
      </c>
      <c r="J16" s="4">
        <v>125342.9</v>
      </c>
      <c r="K16" s="4">
        <v>125342.9</v>
      </c>
      <c r="L16" s="4"/>
      <c r="M16" s="13"/>
      <c r="N16" s="4"/>
      <c r="O16" s="13"/>
      <c r="P16" s="7">
        <v>24016</v>
      </c>
      <c r="Q16" s="13">
        <v>24016</v>
      </c>
      <c r="R16" s="4"/>
      <c r="S16" s="13"/>
      <c r="T16" s="4"/>
      <c r="U16" s="13"/>
      <c r="V16" s="4">
        <v>200000</v>
      </c>
      <c r="W16" s="13">
        <v>200000</v>
      </c>
      <c r="X16" s="7">
        <v>150000</v>
      </c>
      <c r="Y16" s="13">
        <v>150000</v>
      </c>
      <c r="Z16" s="7"/>
      <c r="AA16" s="14"/>
      <c r="AB16" s="4">
        <v>35634</v>
      </c>
      <c r="AC16" s="13">
        <v>35634</v>
      </c>
      <c r="AD16" s="4">
        <v>402725</v>
      </c>
      <c r="AE16" s="13">
        <v>402725</v>
      </c>
      <c r="AF16" s="4"/>
      <c r="AG16" s="13"/>
      <c r="AH16" s="4"/>
      <c r="AI16" s="13"/>
      <c r="AJ16" s="17"/>
      <c r="AK16" s="13"/>
      <c r="AL16" s="18">
        <f t="shared" si="0"/>
        <v>2549269.9</v>
      </c>
      <c r="AM16" s="19">
        <f t="shared" si="1"/>
        <v>2549269.9</v>
      </c>
    </row>
    <row r="17" spans="1:39" ht="12.75" customHeight="1">
      <c r="A17" s="2" t="s">
        <v>13</v>
      </c>
      <c r="B17" s="4">
        <v>85054</v>
      </c>
      <c r="C17" s="4">
        <v>85054</v>
      </c>
      <c r="D17" s="4">
        <v>1073394</v>
      </c>
      <c r="E17" s="4">
        <v>1073394</v>
      </c>
      <c r="F17" s="4">
        <v>551237</v>
      </c>
      <c r="G17" s="4">
        <v>551237</v>
      </c>
      <c r="H17" s="4">
        <v>87500</v>
      </c>
      <c r="I17" s="4">
        <v>87500</v>
      </c>
      <c r="J17" s="4">
        <v>125342.9</v>
      </c>
      <c r="K17" s="4">
        <v>125342.9</v>
      </c>
      <c r="L17" s="4"/>
      <c r="M17" s="13"/>
      <c r="N17" s="4"/>
      <c r="O17" s="13"/>
      <c r="P17" s="7"/>
      <c r="Q17" s="13"/>
      <c r="R17" s="4"/>
      <c r="S17" s="13"/>
      <c r="T17" s="4"/>
      <c r="U17" s="13"/>
      <c r="V17" s="4">
        <v>20000</v>
      </c>
      <c r="W17" s="13">
        <v>20000</v>
      </c>
      <c r="X17" s="7">
        <v>82000</v>
      </c>
      <c r="Y17" s="13">
        <v>82000</v>
      </c>
      <c r="Z17" s="7"/>
      <c r="AA17" s="14"/>
      <c r="AB17" s="4">
        <v>432698</v>
      </c>
      <c r="AC17" s="13">
        <v>430749</v>
      </c>
      <c r="AD17" s="4">
        <v>766262</v>
      </c>
      <c r="AE17" s="13">
        <v>766262</v>
      </c>
      <c r="AF17" s="4"/>
      <c r="AG17" s="13"/>
      <c r="AH17" s="4"/>
      <c r="AI17" s="13"/>
      <c r="AJ17" s="20">
        <v>30000</v>
      </c>
      <c r="AK17" s="13">
        <v>0</v>
      </c>
      <c r="AL17" s="18">
        <f t="shared" si="0"/>
        <v>3253487.9</v>
      </c>
      <c r="AM17" s="19">
        <f t="shared" si="1"/>
        <v>3221538.9</v>
      </c>
    </row>
    <row r="18" spans="1:39" ht="12.75">
      <c r="A18" s="2" t="s">
        <v>14</v>
      </c>
      <c r="B18" s="4">
        <v>234301</v>
      </c>
      <c r="C18" s="4">
        <v>234301</v>
      </c>
      <c r="D18" s="4">
        <v>157268</v>
      </c>
      <c r="E18" s="4">
        <v>157268</v>
      </c>
      <c r="F18" s="4">
        <v>1240160</v>
      </c>
      <c r="G18" s="4">
        <v>1240160</v>
      </c>
      <c r="H18" s="4">
        <v>87500</v>
      </c>
      <c r="I18" s="4">
        <v>87500</v>
      </c>
      <c r="J18" s="4">
        <v>125342.9</v>
      </c>
      <c r="K18" s="4">
        <v>125342.9</v>
      </c>
      <c r="L18" s="4"/>
      <c r="M18" s="13"/>
      <c r="N18" s="4"/>
      <c r="O18" s="13"/>
      <c r="P18" s="7">
        <v>51367</v>
      </c>
      <c r="Q18" s="13"/>
      <c r="R18" s="4"/>
      <c r="S18" s="13"/>
      <c r="T18" s="4"/>
      <c r="U18" s="13"/>
      <c r="V18" s="4"/>
      <c r="W18" s="13"/>
      <c r="X18" s="7">
        <v>100000</v>
      </c>
      <c r="Y18" s="13">
        <v>100000</v>
      </c>
      <c r="Z18" s="7"/>
      <c r="AA18" s="14"/>
      <c r="AB18" s="4">
        <f>1753952-553437.92</f>
        <v>1200514.08</v>
      </c>
      <c r="AC18" s="13">
        <v>1200514.08</v>
      </c>
      <c r="AD18" s="4">
        <f>1326439-343060.34</f>
        <v>983378.6599999999</v>
      </c>
      <c r="AE18" s="13">
        <v>983378.66</v>
      </c>
      <c r="AF18" s="4"/>
      <c r="AG18" s="13"/>
      <c r="AH18" s="4">
        <v>775.99</v>
      </c>
      <c r="AI18" s="13">
        <v>775.99</v>
      </c>
      <c r="AJ18" s="17"/>
      <c r="AK18" s="13"/>
      <c r="AL18" s="18">
        <f t="shared" si="0"/>
        <v>4180607.63</v>
      </c>
      <c r="AM18" s="19">
        <f t="shared" si="1"/>
        <v>4129240.6300000004</v>
      </c>
    </row>
    <row r="19" spans="1:39" ht="12.75">
      <c r="A19" s="2" t="s">
        <v>15</v>
      </c>
      <c r="B19" s="4">
        <v>77432</v>
      </c>
      <c r="C19" s="4">
        <v>77432</v>
      </c>
      <c r="D19" s="4">
        <v>871476</v>
      </c>
      <c r="E19" s="4">
        <v>871476</v>
      </c>
      <c r="F19" s="4">
        <v>792776</v>
      </c>
      <c r="G19" s="4">
        <v>792776</v>
      </c>
      <c r="H19" s="4">
        <v>87500</v>
      </c>
      <c r="I19" s="4">
        <v>87500</v>
      </c>
      <c r="J19" s="4">
        <v>125342.9</v>
      </c>
      <c r="K19" s="4">
        <v>125342.9</v>
      </c>
      <c r="L19" s="4"/>
      <c r="M19" s="13"/>
      <c r="N19" s="4"/>
      <c r="O19" s="13"/>
      <c r="P19" s="7">
        <v>46697</v>
      </c>
      <c r="Q19" s="13">
        <v>46697</v>
      </c>
      <c r="R19" s="4"/>
      <c r="S19" s="13"/>
      <c r="T19" s="4"/>
      <c r="U19" s="13"/>
      <c r="V19" s="4"/>
      <c r="W19" s="13"/>
      <c r="X19" s="7">
        <v>150000</v>
      </c>
      <c r="Y19" s="13">
        <v>150000</v>
      </c>
      <c r="Z19" s="7"/>
      <c r="AA19" s="14"/>
      <c r="AB19" s="4">
        <v>229075</v>
      </c>
      <c r="AC19" s="13">
        <v>229075</v>
      </c>
      <c r="AD19" s="4">
        <v>419870</v>
      </c>
      <c r="AE19" s="13">
        <v>418500</v>
      </c>
      <c r="AF19" s="4"/>
      <c r="AG19" s="13"/>
      <c r="AH19" s="4"/>
      <c r="AI19" s="13"/>
      <c r="AJ19" s="17"/>
      <c r="AK19" s="13"/>
      <c r="AL19" s="18">
        <f t="shared" si="0"/>
        <v>2800168.9</v>
      </c>
      <c r="AM19" s="19">
        <f t="shared" si="1"/>
        <v>2798798.9</v>
      </c>
    </row>
    <row r="20" spans="1:39" ht="12.75">
      <c r="A20" s="2" t="s">
        <v>26</v>
      </c>
      <c r="B20" s="4">
        <v>179136</v>
      </c>
      <c r="C20" s="4">
        <v>179136</v>
      </c>
      <c r="D20" s="4">
        <v>158408</v>
      </c>
      <c r="E20" s="4">
        <v>158408</v>
      </c>
      <c r="F20" s="4">
        <v>1172893</v>
      </c>
      <c r="G20" s="4">
        <v>1172893</v>
      </c>
      <c r="H20" s="4">
        <v>87500</v>
      </c>
      <c r="I20" s="4">
        <v>87500</v>
      </c>
      <c r="J20" s="4">
        <v>125342.9</v>
      </c>
      <c r="K20" s="4">
        <v>125342.9</v>
      </c>
      <c r="L20" s="4"/>
      <c r="M20" s="13"/>
      <c r="N20" s="4"/>
      <c r="O20" s="13"/>
      <c r="P20" s="7">
        <v>28686</v>
      </c>
      <c r="Q20" s="13">
        <v>28686</v>
      </c>
      <c r="R20" s="4"/>
      <c r="S20" s="13"/>
      <c r="T20" s="4"/>
      <c r="U20" s="13"/>
      <c r="V20" s="4"/>
      <c r="W20" s="13"/>
      <c r="X20" s="7">
        <v>73636.75</v>
      </c>
      <c r="Y20" s="13">
        <v>73636.75</v>
      </c>
      <c r="Z20" s="7"/>
      <c r="AA20" s="14"/>
      <c r="AB20" s="4">
        <f>848342-300000-100000</f>
        <v>448342</v>
      </c>
      <c r="AC20" s="13">
        <v>440280.41</v>
      </c>
      <c r="AD20" s="4">
        <v>799852</v>
      </c>
      <c r="AE20" s="13">
        <v>799852</v>
      </c>
      <c r="AF20" s="4">
        <v>8646.19</v>
      </c>
      <c r="AG20" s="13">
        <v>8646.19</v>
      </c>
      <c r="AH20" s="4">
        <v>28820.64</v>
      </c>
      <c r="AI20" s="13">
        <v>28820.64</v>
      </c>
      <c r="AJ20" s="20">
        <v>56477.58</v>
      </c>
      <c r="AK20" s="13">
        <v>0</v>
      </c>
      <c r="AL20" s="18">
        <f t="shared" si="0"/>
        <v>3167741.06</v>
      </c>
      <c r="AM20" s="19">
        <f t="shared" si="1"/>
        <v>3103201.89</v>
      </c>
    </row>
    <row r="21" spans="1:39" ht="12.75">
      <c r="A21" s="2" t="s">
        <v>16</v>
      </c>
      <c r="B21" s="4">
        <v>72417</v>
      </c>
      <c r="C21" s="4">
        <v>72417</v>
      </c>
      <c r="D21" s="4">
        <v>894867</v>
      </c>
      <c r="E21" s="4">
        <v>894867</v>
      </c>
      <c r="F21" s="4">
        <v>639684</v>
      </c>
      <c r="G21" s="4">
        <v>639684</v>
      </c>
      <c r="H21" s="4">
        <v>87500</v>
      </c>
      <c r="I21" s="4">
        <v>87500</v>
      </c>
      <c r="J21" s="4">
        <v>125342.9</v>
      </c>
      <c r="K21" s="4">
        <v>125342.9</v>
      </c>
      <c r="L21" s="4"/>
      <c r="M21" s="13"/>
      <c r="N21" s="4"/>
      <c r="O21" s="13"/>
      <c r="P21" s="7">
        <v>10007</v>
      </c>
      <c r="Q21" s="13"/>
      <c r="R21" s="4"/>
      <c r="S21" s="13"/>
      <c r="T21" s="4"/>
      <c r="U21" s="13"/>
      <c r="V21" s="4"/>
      <c r="W21" s="13"/>
      <c r="X21" s="7">
        <v>68400</v>
      </c>
      <c r="Y21" s="13">
        <v>68400</v>
      </c>
      <c r="Z21" s="7"/>
      <c r="AA21" s="14"/>
      <c r="AB21" s="4">
        <v>63632</v>
      </c>
      <c r="AC21" s="13">
        <v>0</v>
      </c>
      <c r="AD21" s="4">
        <v>482850</v>
      </c>
      <c r="AE21" s="13">
        <v>0</v>
      </c>
      <c r="AF21" s="16"/>
      <c r="AG21" s="13"/>
      <c r="AH21" s="16"/>
      <c r="AI21" s="13"/>
      <c r="AJ21" s="17"/>
      <c r="AK21" s="13"/>
      <c r="AL21" s="18">
        <f t="shared" si="0"/>
        <v>2444699.9</v>
      </c>
      <c r="AM21" s="19">
        <f t="shared" si="1"/>
        <v>1888210.9</v>
      </c>
    </row>
    <row r="22" spans="1:39" ht="12.75">
      <c r="A22" s="2" t="s">
        <v>17</v>
      </c>
      <c r="B22" s="4">
        <v>822259</v>
      </c>
      <c r="C22" s="4">
        <v>822259</v>
      </c>
      <c r="D22" s="4"/>
      <c r="E22" s="4"/>
      <c r="F22" s="4">
        <v>1485611</v>
      </c>
      <c r="G22" s="4">
        <v>1485611</v>
      </c>
      <c r="H22" s="4">
        <v>87500</v>
      </c>
      <c r="I22" s="4">
        <v>87500</v>
      </c>
      <c r="J22" s="4">
        <v>428508</v>
      </c>
      <c r="K22" s="22">
        <v>428508</v>
      </c>
      <c r="L22" s="4">
        <v>497457</v>
      </c>
      <c r="M22" s="23">
        <v>122030.04</v>
      </c>
      <c r="N22" s="4"/>
      <c r="O22" s="23"/>
      <c r="P22" s="7"/>
      <c r="Q22" s="23"/>
      <c r="R22" s="4"/>
      <c r="S22" s="23"/>
      <c r="T22" s="4"/>
      <c r="U22" s="23"/>
      <c r="V22" s="4"/>
      <c r="W22" s="23"/>
      <c r="X22" s="7">
        <v>60251.39</v>
      </c>
      <c r="Y22" s="23">
        <v>60251.39</v>
      </c>
      <c r="Z22" s="7">
        <v>675000</v>
      </c>
      <c r="AA22" s="24">
        <v>0</v>
      </c>
      <c r="AB22" s="4"/>
      <c r="AC22" s="25"/>
      <c r="AD22" s="22"/>
      <c r="AE22" s="25"/>
      <c r="AF22" s="26"/>
      <c r="AG22" s="25"/>
      <c r="AH22" s="26"/>
      <c r="AI22" s="25"/>
      <c r="AJ22" s="27"/>
      <c r="AK22" s="25"/>
      <c r="AL22" s="18">
        <f t="shared" si="0"/>
        <v>4056586.39</v>
      </c>
      <c r="AM22" s="19">
        <f t="shared" si="1"/>
        <v>3006159.43</v>
      </c>
    </row>
    <row r="23" spans="1:49" s="11" customFormat="1" ht="22.5" customHeight="1">
      <c r="A23" s="10" t="s">
        <v>18</v>
      </c>
      <c r="B23" s="28">
        <f aca="true" t="shared" si="2" ref="B23:K23">SUM(B7:B22)</f>
        <v>6140661.2</v>
      </c>
      <c r="C23" s="28">
        <f t="shared" si="2"/>
        <v>6140661.2</v>
      </c>
      <c r="D23" s="29">
        <f t="shared" si="2"/>
        <v>16599759</v>
      </c>
      <c r="E23" s="29">
        <f t="shared" si="2"/>
        <v>16599759</v>
      </c>
      <c r="F23" s="29">
        <f t="shared" si="2"/>
        <v>17268819</v>
      </c>
      <c r="G23" s="29">
        <f t="shared" si="2"/>
        <v>17268819</v>
      </c>
      <c r="H23" s="29">
        <f t="shared" si="2"/>
        <v>1417500</v>
      </c>
      <c r="I23" s="29">
        <f t="shared" si="2"/>
        <v>1417500</v>
      </c>
      <c r="J23" s="29">
        <f t="shared" si="2"/>
        <v>3343489.6999999993</v>
      </c>
      <c r="K23" s="29">
        <f t="shared" si="2"/>
        <v>3343489.6999999993</v>
      </c>
      <c r="L23" s="29">
        <f aca="true" t="shared" si="3" ref="L23:AM23">SUM(L7:L22)</f>
        <v>662715</v>
      </c>
      <c r="M23" s="29">
        <f t="shared" si="3"/>
        <v>270530.04</v>
      </c>
      <c r="N23" s="29">
        <f t="shared" si="3"/>
        <v>6090264</v>
      </c>
      <c r="O23" s="29">
        <f t="shared" si="3"/>
        <v>6089264</v>
      </c>
      <c r="P23" s="29">
        <f t="shared" si="3"/>
        <v>346896</v>
      </c>
      <c r="Q23" s="29">
        <f t="shared" si="3"/>
        <v>252166.91999999998</v>
      </c>
      <c r="R23" s="29">
        <f t="shared" si="3"/>
        <v>400000</v>
      </c>
      <c r="S23" s="29">
        <f t="shared" si="3"/>
        <v>400000</v>
      </c>
      <c r="T23" s="29">
        <f t="shared" si="3"/>
        <v>5382867</v>
      </c>
      <c r="U23" s="29">
        <f t="shared" si="3"/>
        <v>508136.48</v>
      </c>
      <c r="V23" s="29">
        <f t="shared" si="3"/>
        <v>1247000</v>
      </c>
      <c r="W23" s="29">
        <f t="shared" si="3"/>
        <v>1247000</v>
      </c>
      <c r="X23" s="29">
        <f t="shared" si="3"/>
        <v>1789728.19</v>
      </c>
      <c r="Y23" s="29">
        <f t="shared" si="3"/>
        <v>1789728.19</v>
      </c>
      <c r="Z23" s="29">
        <f t="shared" si="3"/>
        <v>675000</v>
      </c>
      <c r="AA23" s="29">
        <f t="shared" si="3"/>
        <v>0</v>
      </c>
      <c r="AB23" s="29">
        <f t="shared" si="3"/>
        <v>4742076.08</v>
      </c>
      <c r="AC23" s="29">
        <f t="shared" si="3"/>
        <v>4288132.75</v>
      </c>
      <c r="AD23" s="29">
        <f t="shared" si="3"/>
        <v>11091981.66</v>
      </c>
      <c r="AE23" s="29">
        <f t="shared" si="3"/>
        <v>9583040.32</v>
      </c>
      <c r="AF23" s="29">
        <f t="shared" si="3"/>
        <v>199136.44</v>
      </c>
      <c r="AG23" s="29">
        <f t="shared" si="3"/>
        <v>199136.44</v>
      </c>
      <c r="AH23" s="29">
        <f t="shared" si="3"/>
        <v>85219.86</v>
      </c>
      <c r="AI23" s="29">
        <f t="shared" si="3"/>
        <v>85219.86</v>
      </c>
      <c r="AJ23" s="29">
        <f t="shared" si="3"/>
        <v>308763.1</v>
      </c>
      <c r="AK23" s="29">
        <f t="shared" si="3"/>
        <v>199591.16</v>
      </c>
      <c r="AL23" s="29">
        <f t="shared" si="3"/>
        <v>77791876.23</v>
      </c>
      <c r="AM23" s="29">
        <f t="shared" si="3"/>
        <v>69682175.06</v>
      </c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5" spans="2:3" ht="12.75">
      <c r="B25" s="31"/>
      <c r="C25" s="31"/>
    </row>
  </sheetData>
  <sheetProtection/>
  <mergeCells count="24">
    <mergeCell ref="G2:H2"/>
    <mergeCell ref="G1:H1"/>
    <mergeCell ref="B3:F3"/>
    <mergeCell ref="AB5:AC5"/>
    <mergeCell ref="AD5:AE5"/>
    <mergeCell ref="AF5:AG5"/>
    <mergeCell ref="L1:AK1"/>
    <mergeCell ref="L2:AK2"/>
    <mergeCell ref="B5:C5"/>
    <mergeCell ref="D5:E5"/>
    <mergeCell ref="AJ5:AK5"/>
    <mergeCell ref="AL5:AM5"/>
    <mergeCell ref="P5:Q5"/>
    <mergeCell ref="R5:S5"/>
    <mergeCell ref="T5:U5"/>
    <mergeCell ref="V5:W5"/>
    <mergeCell ref="X5:Y5"/>
    <mergeCell ref="Z5:AA5"/>
    <mergeCell ref="F5:G5"/>
    <mergeCell ref="H5:I5"/>
    <mergeCell ref="J5:K5"/>
    <mergeCell ref="L5:M5"/>
    <mergeCell ref="N5:O5"/>
    <mergeCell ref="AH5:AI5"/>
  </mergeCells>
  <printOptions/>
  <pageMargins left="0.25" right="0.25" top="0.26" bottom="0.2" header="0.18" footer="0.5"/>
  <pageSetup fitToWidth="3" fitToHeight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2022-06-27T08:55:02Z</cp:lastPrinted>
  <dcterms:created xsi:type="dcterms:W3CDTF">1996-10-08T23:32:33Z</dcterms:created>
  <dcterms:modified xsi:type="dcterms:W3CDTF">2022-06-27T08:55:15Z</dcterms:modified>
  <cp:category/>
  <cp:version/>
  <cp:contentType/>
  <cp:contentStatus/>
</cp:coreProperties>
</file>