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5" windowWidth="15480" windowHeight="9030" activeTab="0"/>
  </bookViews>
  <sheets>
    <sheet name="Лист1" sheetId="1" r:id="rId1"/>
    <sheet name="Отчет о совместимости" sheetId="2" r:id="rId2"/>
  </sheets>
  <definedNames>
    <definedName name="_xlnm.Print_Area" localSheetId="0">'Лист1'!$A$1:$L$111</definedName>
  </definedNames>
  <calcPr fullCalcOnLoad="1"/>
</workbook>
</file>

<file path=xl/sharedStrings.xml><?xml version="1.0" encoding="utf-8"?>
<sst xmlns="http://schemas.openxmlformats.org/spreadsheetml/2006/main" count="172" uniqueCount="61">
  <si>
    <t xml:space="preserve">Наименование   
мероприятия    
программы
</t>
  </si>
  <si>
    <t>№ п/п</t>
  </si>
  <si>
    <t xml:space="preserve">Срок   
начала / 
окончания
работ
</t>
  </si>
  <si>
    <t xml:space="preserve">Источники
финансирования
</t>
  </si>
  <si>
    <t>Ожидаемые результаты реализации мероприятия</t>
  </si>
  <si>
    <t>Всего</t>
  </si>
  <si>
    <t>Всего, в том числе:</t>
  </si>
  <si>
    <t>Федеральный бюджет</t>
  </si>
  <si>
    <t>Областной бюджет</t>
  </si>
  <si>
    <t>Бюджет района</t>
  </si>
  <si>
    <t>Бюджет поселения</t>
  </si>
  <si>
    <t>Внебюджетные источники</t>
  </si>
  <si>
    <t>ИТОГО ПО ПРОГРАММЕ</t>
  </si>
  <si>
    <t>Ответственный исполнитель</t>
  </si>
  <si>
    <t xml:space="preserve">Объемы финансирования, 
в т.ч. по годам    
(рублей)
</t>
  </si>
  <si>
    <t>2.1.</t>
  </si>
  <si>
    <t>3.1.</t>
  </si>
  <si>
    <t>4.1.</t>
  </si>
  <si>
    <t>5.1.</t>
  </si>
  <si>
    <t>2020-2024</t>
  </si>
  <si>
    <t>Задача 2. Организация сбора и утилизации опасных отходов (первого класса).</t>
  </si>
  <si>
    <t>Задача 3. Разработка (актуализация) генеральных схем очистки территорий.</t>
  </si>
  <si>
    <t>Задача 4. Уборка несанкционированных свалок и навалов мусора.</t>
  </si>
  <si>
    <t>5.2.</t>
  </si>
  <si>
    <t xml:space="preserve">Содержание мест (пощадок ) накоплени твердых коммунальных отходов </t>
  </si>
  <si>
    <t>1.2.</t>
  </si>
  <si>
    <t>Выполнение работ по уборке несанкционированных свалок и навалов мусора</t>
  </si>
  <si>
    <t xml:space="preserve">Приобретение контейнеров (бункеров) для накопления твердых коммунальных отходов </t>
  </si>
  <si>
    <t>5.3.</t>
  </si>
  <si>
    <t xml:space="preserve">Организация сбора и утилизация опасных отходов </t>
  </si>
  <si>
    <t>Перечень мероприятий муниципальной программы "Безопасное обращение с отходами производства и потребления Устьянского района"</t>
  </si>
  <si>
    <t>Отчет о совместимости для Перечень мероприятий 2020-25корр(2) — копия1.xls</t>
  </si>
  <si>
    <t>Дата отчета: 02.06.2021 16:33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</si>
  <si>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</si>
  <si>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</si>
  <si>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</si>
  <si>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</si>
  <si>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1.Формирование комплексной системы обращения с твёрдыми коммунальными отходами, создание условий для повышения экологической культуры и степени вовлеченности населения в вопросы обращения с ТКО.</t>
  </si>
  <si>
    <t>Подготовка площадки временного накопления твердых коммунальных отходов на территории МО «Устьянский муниципальный район»</t>
  </si>
  <si>
    <t>Площадка временного накопления твердых коммунальных отходов на территории МО "Устьянский муниципальный район" с целью последующей передачи региональному оператору подготовлена в объеме 100%</t>
  </si>
  <si>
    <t>Разработы инженерные схемы санитарной очистки территорий и населенных пунктов Устьянского райна 15 единиц</t>
  </si>
  <si>
    <t>Обустройство объектов размещения твердых коммунальных отходов д. Тарасонаволоцкая</t>
  </si>
  <si>
    <t>Создание мест (площадок) накопления ( в том числе раздельного накопления ) твердых коммунальных отходов на территории МО "Октябрьское"                          32 единицы</t>
  </si>
  <si>
    <t>Выполнение работ по обустройству контейных площадок (перевозка, установка)</t>
  </si>
  <si>
    <t>5.4</t>
  </si>
  <si>
    <t>Приобретение  контейнеров (бункеров) для накопления твердых коммунальных отходов на территории Устьянского муниципального района итого 275 единицы</t>
  </si>
  <si>
    <t>приобретение котейнеров для МО "Октябрьское"- итого 132 единицы</t>
  </si>
  <si>
    <r>
      <t xml:space="preserve">Выполнены работы по  уборке1 несанкционированных </t>
    </r>
    <r>
      <rPr>
        <i/>
        <sz val="8"/>
        <rFont val="Times New Roman"/>
        <family val="1"/>
      </rPr>
      <t xml:space="preserve"> </t>
    </r>
    <r>
      <rPr>
        <sz val="8"/>
        <rFont val="Times New Roman"/>
        <family val="1"/>
      </rPr>
      <t xml:space="preserve">свалок  на территории Устьянского муниципального района 2 единицы и навалов мусора 2 единицы. В 2022 году планируется убрать 10 единиц и навалов мусора </t>
    </r>
  </si>
  <si>
    <t xml:space="preserve">Содержание мест (площадок) накопления твердых коммунальных отходов66 единиц </t>
  </si>
  <si>
    <t>Создание мест (площадок) накопления                        ( в том числе раздельного накопления ) твердых коммунальных отходов - 66 единиц</t>
  </si>
  <si>
    <t>Разработка инжинерной схемы санитарной очистки территорий и населенных пунктов Устьянского района</t>
  </si>
  <si>
    <t>Управление строительства и инфраструктуры администрации Устьянского муниципального района 2020-2021гг./ администрация Устьянского мунициального района 2022-2024гг.</t>
  </si>
  <si>
    <t xml:space="preserve">Управление строительства и инфраструктуры администрации Устьянского муниципального района 2020-2021гг./ администрация Устьянского мунициального района 2022-2024гг. </t>
  </si>
  <si>
    <t>Выполнение работ по обустройству контейнерных площадок</t>
  </si>
  <si>
    <t>Мероприятия по содержанию контейнерных площадок и мест накопления ТКО</t>
  </si>
  <si>
    <t>Содержание 99 мест (пощадок ) накоплени твердых коммунальных отходов на территории Устьянского муниципального района</t>
  </si>
  <si>
    <t>Создание мест (площадок) накопления ( в том числе раздельного накопления ) твердых коммунальных отходов - 59 единиц; приоберетение контейнеров для сбора ТКО в количесвте 179 единиц</t>
  </si>
  <si>
    <t xml:space="preserve"> Обустройство объектов размещения твердых коммунальных отходов    д. Тарасонаволоцка – 1 единица</t>
  </si>
  <si>
    <t>5.3</t>
  </si>
  <si>
    <t>Сбор опасных отходов (Iкласса)  5 условных единиц</t>
  </si>
  <si>
    <t xml:space="preserve">Приложение №2
 к постановлению администрации Устьянского 
муниципального района 
от    31 октября 2022 года № 2023     
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</si>
</sst>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0_р_._-;\-* #,##0.000_р_._-;_-* &quot;-&quot;??_р_._-;_-@_-"/>
    <numFmt numFmtId="173" formatCode="_-* #,##0.0_р_._-;\-* #,##0.0_р_._-;_-* &quot;-&quot;??_р_._-;_-@_-"/>
    <numFmt numFmtId="174" formatCode="_-* #,##0_р_._-;\-* #,##0_р_._-;_-* &quot;-&quot;??_р_._-;_-@_-"/>
    <numFmt numFmtId="175" formatCode="[$-FC19]d\ mmmm\ yyyy\ &quot;г.&quot;"/>
    <numFmt numFmtId="176" formatCode="#,##0.0"/>
    <numFmt numFmtId="177" formatCode="0.0"/>
  </numFmts>
  <fonts count="49">
    <font>
      <sz val="10"/>
      <name val="Arial Cyr"/>
      <family val="0"/>
    </font>
    <font>
      <sz val="8"/>
      <name val="Arial"/>
      <family val="2"/>
    </font>
    <font>
      <sz val="8"/>
      <name val="Arial Cyr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8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center" vertical="center" wrapText="1"/>
    </xf>
    <xf numFmtId="0" fontId="48" fillId="0" borderId="0" xfId="0" applyFont="1" applyAlignment="1">
      <alignment/>
    </xf>
    <xf numFmtId="4" fontId="3" fillId="33" borderId="10" xfId="0" applyNumberFormat="1" applyFont="1" applyFill="1" applyBorder="1" applyAlignment="1">
      <alignment horizontal="center" vertical="center" wrapText="1"/>
    </xf>
    <xf numFmtId="4" fontId="3" fillId="33" borderId="10" xfId="60" applyNumberFormat="1" applyFont="1" applyFill="1" applyBorder="1" applyAlignment="1">
      <alignment horizontal="center" vertical="center" wrapText="1"/>
    </xf>
    <xf numFmtId="171" fontId="0" fillId="33" borderId="0" xfId="60" applyFont="1" applyFill="1" applyAlignment="1">
      <alignment/>
    </xf>
    <xf numFmtId="0" fontId="3" fillId="33" borderId="10" xfId="60" applyNumberFormat="1" applyFont="1" applyFill="1" applyBorder="1" applyAlignment="1">
      <alignment horizontal="center" vertical="center" wrapText="1"/>
    </xf>
    <xf numFmtId="0" fontId="3" fillId="33" borderId="11" xfId="60" applyNumberFormat="1" applyFont="1" applyFill="1" applyBorder="1" applyAlignment="1">
      <alignment horizontal="center" vertical="center" wrapText="1"/>
    </xf>
    <xf numFmtId="171" fontId="1" fillId="33" borderId="0" xfId="6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48" fillId="34" borderId="0" xfId="0" applyFont="1" applyFill="1" applyAlignment="1">
      <alignment/>
    </xf>
    <xf numFmtId="2" fontId="3" fillId="33" borderId="12" xfId="0" applyNumberFormat="1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2" fontId="4" fillId="33" borderId="11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0" fillId="35" borderId="0" xfId="0" applyFill="1" applyAlignment="1">
      <alignment/>
    </xf>
    <xf numFmtId="4" fontId="3" fillId="33" borderId="12" xfId="0" applyNumberFormat="1" applyFont="1" applyFill="1" applyBorder="1" applyAlignment="1">
      <alignment horizontal="center" vertical="center" wrapText="1"/>
    </xf>
    <xf numFmtId="4" fontId="3" fillId="33" borderId="12" xfId="60" applyNumberFormat="1" applyFont="1" applyFill="1" applyBorder="1" applyAlignment="1">
      <alignment horizontal="center" vertical="center" wrapText="1"/>
    </xf>
    <xf numFmtId="2" fontId="4" fillId="33" borderId="10" xfId="60" applyNumberFormat="1" applyFont="1" applyFill="1" applyBorder="1" applyAlignment="1">
      <alignment horizontal="center" vertical="center" wrapText="1"/>
    </xf>
    <xf numFmtId="2" fontId="4" fillId="33" borderId="11" xfId="60" applyNumberFormat="1" applyFont="1" applyFill="1" applyBorder="1" applyAlignment="1">
      <alignment horizontal="center" vertical="center" wrapText="1"/>
    </xf>
    <xf numFmtId="2" fontId="3" fillId="33" borderId="11" xfId="0" applyNumberFormat="1" applyFont="1" applyFill="1" applyBorder="1" applyAlignment="1">
      <alignment horizontal="center" vertical="center" wrapText="1"/>
    </xf>
    <xf numFmtId="2" fontId="4" fillId="33" borderId="12" xfId="0" applyNumberFormat="1" applyFont="1" applyFill="1" applyBorder="1" applyAlignment="1">
      <alignment horizontal="center" vertical="center" wrapText="1"/>
    </xf>
    <xf numFmtId="0" fontId="48" fillId="35" borderId="0" xfId="0" applyFont="1" applyFill="1" applyAlignment="1">
      <alignment/>
    </xf>
    <xf numFmtId="171" fontId="8" fillId="0" borderId="0" xfId="0" applyNumberFormat="1" applyFont="1" applyAlignment="1">
      <alignment vertical="top" wrapText="1"/>
    </xf>
    <xf numFmtId="0" fontId="8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171" fontId="0" fillId="0" borderId="0" xfId="0" applyNumberFormat="1" applyAlignment="1">
      <alignment vertical="top" wrapText="1"/>
    </xf>
    <xf numFmtId="171" fontId="0" fillId="0" borderId="13" xfId="0" applyNumberForma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171" fontId="8" fillId="0" borderId="0" xfId="0" applyNumberFormat="1" applyFont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2" fontId="3" fillId="33" borderId="16" xfId="0" applyNumberFormat="1" applyFont="1" applyFill="1" applyBorder="1" applyAlignment="1">
      <alignment horizontal="center" vertical="center" wrapText="1"/>
    </xf>
    <xf numFmtId="2" fontId="3" fillId="33" borderId="16" xfId="60" applyNumberFormat="1" applyFont="1" applyFill="1" applyBorder="1" applyAlignment="1">
      <alignment horizontal="center" vertical="center" wrapText="1"/>
    </xf>
    <xf numFmtId="2" fontId="3" fillId="33" borderId="10" xfId="60" applyNumberFormat="1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center" vertical="center" wrapText="1"/>
    </xf>
    <xf numFmtId="4" fontId="3" fillId="33" borderId="11" xfId="60" applyNumberFormat="1" applyFont="1" applyFill="1" applyBorder="1" applyAlignment="1">
      <alignment horizontal="center" vertical="center" wrapText="1"/>
    </xf>
    <xf numFmtId="0" fontId="1" fillId="34" borderId="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4" fillId="33" borderId="16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33" borderId="17" xfId="0" applyNumberFormat="1" applyFont="1" applyFill="1" applyBorder="1" applyAlignment="1">
      <alignment horizontal="center" vertical="center" wrapText="1"/>
    </xf>
    <xf numFmtId="0" fontId="3" fillId="33" borderId="18" xfId="0" applyNumberFormat="1" applyFont="1" applyFill="1" applyBorder="1" applyAlignment="1">
      <alignment horizontal="center" vertical="center" wrapText="1"/>
    </xf>
    <xf numFmtId="0" fontId="3" fillId="33" borderId="12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3" fillId="33" borderId="19" xfId="0" applyNumberFormat="1" applyFont="1" applyFill="1" applyBorder="1" applyAlignment="1">
      <alignment horizontal="center" vertical="center" wrapText="1"/>
    </xf>
    <xf numFmtId="0" fontId="3" fillId="33" borderId="11" xfId="0" applyNumberFormat="1" applyFont="1" applyFill="1" applyBorder="1" applyAlignment="1">
      <alignment horizontal="center" vertical="center" wrapText="1"/>
    </xf>
    <xf numFmtId="0" fontId="4" fillId="33" borderId="11" xfId="0" applyNumberFormat="1" applyFont="1" applyFill="1" applyBorder="1" applyAlignment="1">
      <alignment horizontal="center" vertical="center" wrapText="1"/>
    </xf>
    <xf numFmtId="2" fontId="3" fillId="33" borderId="17" xfId="0" applyNumberFormat="1" applyFont="1" applyFill="1" applyBorder="1" applyAlignment="1">
      <alignment horizontal="center" vertical="center" wrapText="1"/>
    </xf>
    <xf numFmtId="2" fontId="3" fillId="33" borderId="20" xfId="0" applyNumberFormat="1" applyFont="1" applyFill="1" applyBorder="1" applyAlignment="1">
      <alignment horizontal="center" vertical="center" wrapText="1"/>
    </xf>
    <xf numFmtId="2" fontId="3" fillId="33" borderId="17" xfId="60" applyNumberFormat="1" applyFont="1" applyFill="1" applyBorder="1" applyAlignment="1">
      <alignment horizontal="center" vertical="center" wrapText="1"/>
    </xf>
    <xf numFmtId="2" fontId="3" fillId="33" borderId="20" xfId="60" applyNumberFormat="1" applyFont="1" applyFill="1" applyBorder="1" applyAlignment="1">
      <alignment horizontal="center" vertical="center" wrapText="1"/>
    </xf>
    <xf numFmtId="2" fontId="3" fillId="33" borderId="12" xfId="60" applyNumberFormat="1" applyFont="1" applyFill="1" applyBorder="1" applyAlignment="1">
      <alignment horizontal="center" vertical="center" wrapText="1"/>
    </xf>
    <xf numFmtId="2" fontId="4" fillId="33" borderId="17" xfId="0" applyNumberFormat="1" applyFont="1" applyFill="1" applyBorder="1" applyAlignment="1">
      <alignment horizontal="center" vertical="center" wrapText="1"/>
    </xf>
    <xf numFmtId="2" fontId="4" fillId="33" borderId="17" xfId="60" applyNumberFormat="1" applyFont="1" applyFill="1" applyBorder="1" applyAlignment="1">
      <alignment horizontal="center" vertical="center" wrapText="1"/>
    </xf>
    <xf numFmtId="0" fontId="4" fillId="33" borderId="16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NumberFormat="1" applyFont="1" applyFill="1" applyBorder="1" applyAlignment="1">
      <alignment horizontal="center" vertical="center" wrapText="1"/>
    </xf>
    <xf numFmtId="0" fontId="4" fillId="33" borderId="21" xfId="0" applyNumberFormat="1" applyFont="1" applyFill="1" applyBorder="1" applyAlignment="1">
      <alignment horizontal="center" vertical="center" wrapText="1"/>
    </xf>
    <xf numFmtId="0" fontId="4" fillId="33" borderId="22" xfId="0" applyNumberFormat="1" applyFont="1" applyFill="1" applyBorder="1" applyAlignment="1">
      <alignment horizontal="center" vertical="center" wrapText="1"/>
    </xf>
    <xf numFmtId="0" fontId="4" fillId="33" borderId="18" xfId="0" applyNumberFormat="1" applyFont="1" applyFill="1" applyBorder="1" applyAlignment="1">
      <alignment horizontal="center" vertical="center" wrapText="1"/>
    </xf>
    <xf numFmtId="0" fontId="4" fillId="33" borderId="23" xfId="0" applyNumberFormat="1" applyFont="1" applyFill="1" applyBorder="1" applyAlignment="1">
      <alignment horizontal="center" vertical="center" wrapText="1"/>
    </xf>
    <xf numFmtId="0" fontId="4" fillId="33" borderId="24" xfId="0" applyNumberFormat="1" applyFont="1" applyFill="1" applyBorder="1" applyAlignment="1">
      <alignment horizontal="center" vertical="center" wrapText="1"/>
    </xf>
    <xf numFmtId="0" fontId="4" fillId="33" borderId="19" xfId="0" applyNumberFormat="1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right" vertical="center" wrapText="1"/>
    </xf>
    <xf numFmtId="0" fontId="6" fillId="33" borderId="25" xfId="0" applyNumberFormat="1" applyFont="1" applyFill="1" applyBorder="1" applyAlignment="1">
      <alignment horizontal="center" vertical="center" wrapText="1"/>
    </xf>
    <xf numFmtId="0" fontId="6" fillId="33" borderId="26" xfId="0" applyNumberFormat="1" applyFont="1" applyFill="1" applyBorder="1" applyAlignment="1">
      <alignment horizontal="center" vertical="center" wrapText="1"/>
    </xf>
    <xf numFmtId="0" fontId="6" fillId="33" borderId="27" xfId="0" applyNumberFormat="1" applyFont="1" applyFill="1" applyBorder="1" applyAlignment="1">
      <alignment horizontal="center" vertical="center" wrapText="1"/>
    </xf>
    <xf numFmtId="0" fontId="3" fillId="33" borderId="16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3" fillId="33" borderId="23" xfId="0" applyNumberFormat="1" applyFont="1" applyFill="1" applyBorder="1" applyAlignment="1">
      <alignment horizontal="center" vertical="center" wrapText="1"/>
    </xf>
    <xf numFmtId="0" fontId="3" fillId="33" borderId="24" xfId="0" applyNumberFormat="1" applyFont="1" applyFill="1" applyBorder="1" applyAlignment="1">
      <alignment horizontal="center" vertical="center" wrapText="1"/>
    </xf>
    <xf numFmtId="0" fontId="3" fillId="33" borderId="28" xfId="0" applyNumberFormat="1" applyFont="1" applyFill="1" applyBorder="1" applyAlignment="1">
      <alignment horizontal="center" vertical="center" wrapText="1"/>
    </xf>
    <xf numFmtId="0" fontId="3" fillId="33" borderId="29" xfId="0" applyNumberFormat="1" applyFont="1" applyFill="1" applyBorder="1" applyAlignment="1">
      <alignment horizontal="center" vertical="center" wrapText="1"/>
    </xf>
    <xf numFmtId="0" fontId="3" fillId="33" borderId="30" xfId="0" applyNumberFormat="1" applyFont="1" applyFill="1" applyBorder="1" applyAlignment="1">
      <alignment horizontal="center" vertical="center" wrapText="1"/>
    </xf>
    <xf numFmtId="0" fontId="3" fillId="33" borderId="21" xfId="0" applyNumberFormat="1" applyFont="1" applyFill="1" applyBorder="1" applyAlignment="1">
      <alignment horizontal="center" vertical="center" wrapText="1"/>
    </xf>
    <xf numFmtId="0" fontId="3" fillId="33" borderId="22" xfId="0" applyNumberFormat="1" applyFont="1" applyFill="1" applyBorder="1" applyAlignment="1">
      <alignment horizontal="center" vertical="center" wrapText="1"/>
    </xf>
    <xf numFmtId="0" fontId="3" fillId="33" borderId="31" xfId="0" applyNumberFormat="1" applyFont="1" applyFill="1" applyBorder="1" applyAlignment="1">
      <alignment horizontal="center" vertical="center"/>
    </xf>
    <xf numFmtId="0" fontId="3" fillId="33" borderId="32" xfId="0" applyNumberFormat="1" applyFont="1" applyFill="1" applyBorder="1" applyAlignment="1">
      <alignment horizontal="center" vertical="center"/>
    </xf>
    <xf numFmtId="0" fontId="3" fillId="33" borderId="33" xfId="0" applyNumberFormat="1" applyFont="1" applyFill="1" applyBorder="1" applyAlignment="1">
      <alignment horizontal="center" vertical="center"/>
    </xf>
    <xf numFmtId="0" fontId="4" fillId="33" borderId="17" xfId="0" applyNumberFormat="1" applyFont="1" applyFill="1" applyBorder="1" applyAlignment="1">
      <alignment horizontal="center" vertical="center" wrapText="1"/>
    </xf>
    <xf numFmtId="0" fontId="3" fillId="33" borderId="34" xfId="0" applyNumberFormat="1" applyFont="1" applyFill="1" applyBorder="1" applyAlignment="1">
      <alignment horizontal="center" vertical="center" wrapText="1"/>
    </xf>
    <xf numFmtId="0" fontId="4" fillId="33" borderId="20" xfId="0" applyNumberFormat="1" applyFont="1" applyFill="1" applyBorder="1" applyAlignment="1">
      <alignment horizontal="center" vertical="center" wrapText="1"/>
    </xf>
    <xf numFmtId="0" fontId="4" fillId="33" borderId="35" xfId="0" applyNumberFormat="1" applyFont="1" applyFill="1" applyBorder="1" applyAlignment="1">
      <alignment horizontal="center" vertical="center" wrapText="1"/>
    </xf>
    <xf numFmtId="0" fontId="3" fillId="33" borderId="20" xfId="0" applyNumberFormat="1" applyFont="1" applyFill="1" applyBorder="1" applyAlignment="1">
      <alignment horizontal="center" vertical="center" wrapText="1"/>
    </xf>
    <xf numFmtId="0" fontId="3" fillId="33" borderId="35" xfId="0" applyNumberFormat="1" applyFont="1" applyFill="1" applyBorder="1" applyAlignment="1">
      <alignment horizontal="center" vertical="center" wrapText="1"/>
    </xf>
    <xf numFmtId="16" fontId="4" fillId="33" borderId="23" xfId="0" applyNumberFormat="1" applyFont="1" applyFill="1" applyBorder="1" applyAlignment="1">
      <alignment horizontal="center" vertical="center" wrapText="1"/>
    </xf>
    <xf numFmtId="0" fontId="4" fillId="33" borderId="25" xfId="0" applyNumberFormat="1" applyFont="1" applyFill="1" applyBorder="1" applyAlignment="1">
      <alignment horizontal="center" vertical="center" wrapText="1"/>
    </xf>
    <xf numFmtId="0" fontId="4" fillId="33" borderId="34" xfId="0" applyNumberFormat="1" applyFont="1" applyFill="1" applyBorder="1" applyAlignment="1">
      <alignment horizontal="center" vertical="center" wrapText="1"/>
    </xf>
    <xf numFmtId="0" fontId="4" fillId="33" borderId="36" xfId="0" applyNumberFormat="1" applyFont="1" applyFill="1" applyBorder="1" applyAlignment="1">
      <alignment horizontal="center" vertical="center" wrapText="1"/>
    </xf>
    <xf numFmtId="0" fontId="4" fillId="33" borderId="37" xfId="0" applyNumberFormat="1" applyFont="1" applyFill="1" applyBorder="1" applyAlignment="1">
      <alignment horizontal="center" vertical="center" wrapText="1"/>
    </xf>
    <xf numFmtId="4" fontId="1" fillId="34" borderId="0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center" vertical="center" wrapText="1"/>
    </xf>
    <xf numFmtId="0" fontId="3" fillId="33" borderId="38" xfId="0" applyNumberFormat="1" applyFont="1" applyFill="1" applyBorder="1" applyAlignment="1">
      <alignment horizontal="center" vertical="center" wrapText="1"/>
    </xf>
    <xf numFmtId="0" fontId="3" fillId="33" borderId="18" xfId="0" applyNumberFormat="1" applyFont="1" applyFill="1" applyBorder="1" applyAlignment="1">
      <alignment horizontal="center" vertical="center" wrapText="1"/>
    </xf>
    <xf numFmtId="0" fontId="3" fillId="33" borderId="36" xfId="0" applyNumberFormat="1" applyFont="1" applyFill="1" applyBorder="1" applyAlignment="1">
      <alignment horizontal="center" vertical="center" wrapText="1"/>
    </xf>
    <xf numFmtId="0" fontId="3" fillId="33" borderId="12" xfId="0" applyNumberFormat="1" applyFont="1" applyFill="1" applyBorder="1" applyAlignment="1">
      <alignment horizontal="center" vertical="center" wrapText="1"/>
    </xf>
    <xf numFmtId="0" fontId="3" fillId="33" borderId="19" xfId="0" applyNumberFormat="1" applyFont="1" applyFill="1" applyBorder="1" applyAlignment="1">
      <alignment horizontal="center" vertical="center" wrapText="1"/>
    </xf>
    <xf numFmtId="0" fontId="3" fillId="33" borderId="11" xfId="0" applyNumberFormat="1" applyFont="1" applyFill="1" applyBorder="1" applyAlignment="1">
      <alignment horizontal="center" vertical="center" wrapText="1"/>
    </xf>
    <xf numFmtId="49" fontId="4" fillId="33" borderId="39" xfId="0" applyNumberFormat="1" applyFont="1" applyFill="1" applyBorder="1" applyAlignment="1">
      <alignment horizontal="center" vertical="center" wrapText="1"/>
    </xf>
    <xf numFmtId="49" fontId="4" fillId="33" borderId="34" xfId="0" applyNumberFormat="1" applyFont="1" applyFill="1" applyBorder="1" applyAlignment="1">
      <alignment horizontal="center" vertical="center" wrapText="1"/>
    </xf>
    <xf numFmtId="2" fontId="3" fillId="33" borderId="17" xfId="0" applyNumberFormat="1" applyFont="1" applyFill="1" applyBorder="1" applyAlignment="1">
      <alignment horizontal="center" vertical="center" wrapText="1"/>
    </xf>
    <xf numFmtId="2" fontId="3" fillId="33" borderId="20" xfId="0" applyNumberFormat="1" applyFont="1" applyFill="1" applyBorder="1" applyAlignment="1">
      <alignment horizontal="center" vertical="center" wrapText="1"/>
    </xf>
    <xf numFmtId="2" fontId="3" fillId="33" borderId="12" xfId="0" applyNumberFormat="1" applyFont="1" applyFill="1" applyBorder="1" applyAlignment="1">
      <alignment horizontal="center" vertical="center" wrapText="1"/>
    </xf>
    <xf numFmtId="0" fontId="4" fillId="33" borderId="40" xfId="0" applyNumberFormat="1" applyFont="1" applyFill="1" applyBorder="1" applyAlignment="1">
      <alignment horizontal="center" vertical="center" wrapText="1"/>
    </xf>
    <xf numFmtId="0" fontId="4" fillId="33" borderId="41" xfId="0" applyNumberFormat="1" applyFont="1" applyFill="1" applyBorder="1" applyAlignment="1">
      <alignment horizontal="center" vertical="center" wrapText="1"/>
    </xf>
    <xf numFmtId="49" fontId="4" fillId="33" borderId="42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4"/>
  <sheetViews>
    <sheetView tabSelected="1" view="pageBreakPreview" zoomScaleSheetLayoutView="100" workbookViewId="0" topLeftCell="D1">
      <selection activeCell="H1" sqref="H1:L1"/>
    </sheetView>
  </sheetViews>
  <sheetFormatPr defaultColWidth="9.00390625" defaultRowHeight="12.75"/>
  <cols>
    <col min="2" max="2" width="31.75390625" style="0" customWidth="1"/>
    <col min="3" max="3" width="23.75390625" style="0" customWidth="1"/>
    <col min="4" max="4" width="11.875" style="0" customWidth="1"/>
    <col min="5" max="5" width="27.875" style="0" customWidth="1"/>
    <col min="6" max="6" width="14.875" style="0" customWidth="1"/>
    <col min="7" max="7" width="16.625" style="5" customWidth="1"/>
    <col min="8" max="8" width="16.125" style="0" customWidth="1"/>
    <col min="9" max="9" width="16.125" style="9" customWidth="1"/>
    <col min="10" max="10" width="13.875" style="9" customWidth="1"/>
    <col min="11" max="11" width="15.00390625" style="9" customWidth="1"/>
    <col min="12" max="12" width="37.125" style="0" customWidth="1"/>
  </cols>
  <sheetData>
    <row r="1" spans="1:12" ht="113.25" customHeight="1" thickBot="1">
      <c r="A1" s="15"/>
      <c r="B1" s="15"/>
      <c r="C1" s="15"/>
      <c r="D1" s="15"/>
      <c r="E1" s="15"/>
      <c r="F1" s="15"/>
      <c r="H1" s="67" t="s">
        <v>60</v>
      </c>
      <c r="I1" s="67"/>
      <c r="J1" s="67"/>
      <c r="K1" s="67"/>
      <c r="L1" s="67"/>
    </row>
    <row r="2" spans="1:12" ht="19.5" customHeight="1" thickBot="1">
      <c r="A2" s="68" t="s">
        <v>30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70"/>
    </row>
    <row r="3" spans="1:12" ht="23.25" customHeight="1">
      <c r="A3" s="73" t="s">
        <v>1</v>
      </c>
      <c r="B3" s="71" t="s">
        <v>0</v>
      </c>
      <c r="C3" s="71" t="s">
        <v>13</v>
      </c>
      <c r="D3" s="71" t="s">
        <v>2</v>
      </c>
      <c r="E3" s="71" t="s">
        <v>3</v>
      </c>
      <c r="F3" s="80" t="s">
        <v>14</v>
      </c>
      <c r="G3" s="81"/>
      <c r="H3" s="81"/>
      <c r="I3" s="81"/>
      <c r="J3" s="81"/>
      <c r="K3" s="82"/>
      <c r="L3" s="78" t="s">
        <v>4</v>
      </c>
    </row>
    <row r="4" spans="1:12" ht="9.75" customHeight="1">
      <c r="A4" s="74"/>
      <c r="B4" s="72"/>
      <c r="C4" s="72"/>
      <c r="D4" s="72"/>
      <c r="E4" s="72"/>
      <c r="F4" s="47" t="s">
        <v>5</v>
      </c>
      <c r="G4" s="6">
        <v>2020</v>
      </c>
      <c r="H4" s="47">
        <v>2021</v>
      </c>
      <c r="I4" s="47">
        <v>2022</v>
      </c>
      <c r="J4" s="47">
        <v>2023</v>
      </c>
      <c r="K4" s="47">
        <v>2024</v>
      </c>
      <c r="L4" s="79"/>
    </row>
    <row r="5" spans="1:12" ht="13.5" thickBot="1">
      <c r="A5" s="48">
        <v>1</v>
      </c>
      <c r="B5" s="49">
        <v>2</v>
      </c>
      <c r="C5" s="49">
        <v>3</v>
      </c>
      <c r="D5" s="49">
        <v>4</v>
      </c>
      <c r="E5" s="49">
        <v>5</v>
      </c>
      <c r="F5" s="49">
        <v>6</v>
      </c>
      <c r="G5" s="7">
        <v>7</v>
      </c>
      <c r="H5" s="49">
        <v>8</v>
      </c>
      <c r="I5" s="49">
        <v>9</v>
      </c>
      <c r="J5" s="49">
        <v>10</v>
      </c>
      <c r="K5" s="49">
        <v>11</v>
      </c>
      <c r="L5" s="45">
        <v>12</v>
      </c>
    </row>
    <row r="6" spans="1:12" ht="13.5" customHeight="1" thickBot="1">
      <c r="A6" s="75" t="s">
        <v>37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7"/>
    </row>
    <row r="7" spans="1:12" s="16" customFormat="1" ht="12.75" customHeight="1">
      <c r="A7" s="64" t="s">
        <v>25</v>
      </c>
      <c r="B7" s="58" t="s">
        <v>38</v>
      </c>
      <c r="C7" s="58" t="s">
        <v>51</v>
      </c>
      <c r="D7" s="58" t="s">
        <v>19</v>
      </c>
      <c r="E7" s="42" t="s">
        <v>6</v>
      </c>
      <c r="F7" s="35">
        <f>G7+H7+I7+J7+K7</f>
        <v>1051126.32</v>
      </c>
      <c r="G7" s="36">
        <v>1051126.32</v>
      </c>
      <c r="H7" s="35">
        <v>0</v>
      </c>
      <c r="I7" s="35">
        <f>SUM(I8:I12)</f>
        <v>0</v>
      </c>
      <c r="J7" s="35">
        <f>SUM(J8:J12)</f>
        <v>0</v>
      </c>
      <c r="K7" s="35">
        <f>SUM(K8:K12)</f>
        <v>0</v>
      </c>
      <c r="L7" s="61" t="s">
        <v>39</v>
      </c>
    </row>
    <row r="8" spans="1:12" ht="12.75">
      <c r="A8" s="65"/>
      <c r="B8" s="59"/>
      <c r="C8" s="59"/>
      <c r="D8" s="59"/>
      <c r="E8" s="43" t="s">
        <v>7</v>
      </c>
      <c r="F8" s="12">
        <f>SUM(G8:K8)</f>
        <v>0</v>
      </c>
      <c r="G8" s="19">
        <v>0</v>
      </c>
      <c r="H8" s="12">
        <v>0</v>
      </c>
      <c r="I8" s="12">
        <v>0</v>
      </c>
      <c r="J8" s="12">
        <v>0</v>
      </c>
      <c r="K8" s="12">
        <v>0</v>
      </c>
      <c r="L8" s="62"/>
    </row>
    <row r="9" spans="1:12" ht="12.75">
      <c r="A9" s="65"/>
      <c r="B9" s="59"/>
      <c r="C9" s="59"/>
      <c r="D9" s="59"/>
      <c r="E9" s="43" t="s">
        <v>8</v>
      </c>
      <c r="F9" s="12">
        <f>SUM(G9:K9)</f>
        <v>0</v>
      </c>
      <c r="G9" s="19"/>
      <c r="H9" s="12">
        <v>0</v>
      </c>
      <c r="I9" s="12">
        <v>0</v>
      </c>
      <c r="J9" s="12">
        <v>0</v>
      </c>
      <c r="K9" s="12">
        <v>0</v>
      </c>
      <c r="L9" s="62"/>
    </row>
    <row r="10" spans="1:12" ht="12.75">
      <c r="A10" s="65"/>
      <c r="B10" s="59"/>
      <c r="C10" s="59"/>
      <c r="D10" s="59"/>
      <c r="E10" s="43" t="s">
        <v>9</v>
      </c>
      <c r="F10" s="12">
        <f>SUM(G10:K10)</f>
        <v>1051126.32</v>
      </c>
      <c r="G10" s="19">
        <v>1051126.32</v>
      </c>
      <c r="H10" s="12">
        <v>0</v>
      </c>
      <c r="I10" s="12">
        <v>0</v>
      </c>
      <c r="J10" s="12">
        <v>0</v>
      </c>
      <c r="K10" s="12">
        <v>0</v>
      </c>
      <c r="L10" s="62"/>
    </row>
    <row r="11" spans="1:12" ht="12.75">
      <c r="A11" s="65"/>
      <c r="B11" s="59"/>
      <c r="C11" s="59"/>
      <c r="D11" s="59"/>
      <c r="E11" s="43" t="s">
        <v>10</v>
      </c>
      <c r="F11" s="12">
        <f>SUM(G11:K11)</f>
        <v>0</v>
      </c>
      <c r="G11" s="19">
        <v>0</v>
      </c>
      <c r="H11" s="12">
        <v>0</v>
      </c>
      <c r="I11" s="12">
        <v>0</v>
      </c>
      <c r="J11" s="12">
        <v>0</v>
      </c>
      <c r="K11" s="12">
        <v>0</v>
      </c>
      <c r="L11" s="62"/>
    </row>
    <row r="12" spans="1:12" ht="15.75" customHeight="1" thickBot="1">
      <c r="A12" s="66"/>
      <c r="B12" s="60"/>
      <c r="C12" s="60"/>
      <c r="D12" s="60"/>
      <c r="E12" s="50" t="s">
        <v>11</v>
      </c>
      <c r="F12" s="14">
        <f>SUM(G12:K12)</f>
        <v>0</v>
      </c>
      <c r="G12" s="20">
        <v>0</v>
      </c>
      <c r="H12" s="14">
        <v>0</v>
      </c>
      <c r="I12" s="14">
        <v>0</v>
      </c>
      <c r="J12" s="14">
        <v>0</v>
      </c>
      <c r="K12" s="14">
        <v>0</v>
      </c>
      <c r="L12" s="63"/>
    </row>
    <row r="13" spans="1:12" ht="12.75" customHeight="1">
      <c r="A13" s="64" t="s">
        <v>25</v>
      </c>
      <c r="B13" s="58" t="s">
        <v>38</v>
      </c>
      <c r="C13" s="58" t="s">
        <v>51</v>
      </c>
      <c r="D13" s="58" t="s">
        <v>19</v>
      </c>
      <c r="E13" s="42" t="s">
        <v>6</v>
      </c>
      <c r="F13" s="35">
        <f>G13+H13+I13+J13+K13</f>
        <v>1051126.32</v>
      </c>
      <c r="G13" s="36">
        <v>1051126.32</v>
      </c>
      <c r="H13" s="35">
        <v>0</v>
      </c>
      <c r="I13" s="35">
        <f>SUM(I14:I18)</f>
        <v>0</v>
      </c>
      <c r="J13" s="35">
        <f>SUM(J14:J18)</f>
        <v>0</v>
      </c>
      <c r="K13" s="35">
        <f>SUM(K14:K18)</f>
        <v>0</v>
      </c>
      <c r="L13" s="61" t="s">
        <v>39</v>
      </c>
    </row>
    <row r="14" spans="1:12" s="16" customFormat="1" ht="12.75" customHeight="1">
      <c r="A14" s="65"/>
      <c r="B14" s="59"/>
      <c r="C14" s="59"/>
      <c r="D14" s="59"/>
      <c r="E14" s="43" t="s">
        <v>7</v>
      </c>
      <c r="F14" s="12">
        <f>SUM(G14:K14)</f>
        <v>0</v>
      </c>
      <c r="G14" s="19">
        <v>0</v>
      </c>
      <c r="H14" s="12">
        <v>0</v>
      </c>
      <c r="I14" s="12">
        <v>0</v>
      </c>
      <c r="J14" s="12">
        <v>0</v>
      </c>
      <c r="K14" s="12">
        <v>0</v>
      </c>
      <c r="L14" s="62"/>
    </row>
    <row r="15" spans="1:12" s="9" customFormat="1" ht="12.75" customHeight="1">
      <c r="A15" s="65"/>
      <c r="B15" s="59"/>
      <c r="C15" s="59"/>
      <c r="D15" s="59"/>
      <c r="E15" s="43" t="s">
        <v>8</v>
      </c>
      <c r="F15" s="12">
        <f>SUM(G15:K15)</f>
        <v>0</v>
      </c>
      <c r="G15" s="19"/>
      <c r="H15" s="12">
        <v>0</v>
      </c>
      <c r="I15" s="12">
        <v>0</v>
      </c>
      <c r="J15" s="12">
        <v>0</v>
      </c>
      <c r="K15" s="12">
        <v>0</v>
      </c>
      <c r="L15" s="62"/>
    </row>
    <row r="16" spans="1:12" ht="12.75" customHeight="1">
      <c r="A16" s="65"/>
      <c r="B16" s="59"/>
      <c r="C16" s="59"/>
      <c r="D16" s="59"/>
      <c r="E16" s="43" t="s">
        <v>9</v>
      </c>
      <c r="F16" s="12">
        <f>SUM(G16:K16)</f>
        <v>1051126.32</v>
      </c>
      <c r="G16" s="19">
        <v>1051126.32</v>
      </c>
      <c r="H16" s="12">
        <v>0</v>
      </c>
      <c r="I16" s="12">
        <v>0</v>
      </c>
      <c r="J16" s="12">
        <v>0</v>
      </c>
      <c r="K16" s="12">
        <v>0</v>
      </c>
      <c r="L16" s="62"/>
    </row>
    <row r="17" spans="1:12" ht="12.75" customHeight="1">
      <c r="A17" s="65"/>
      <c r="B17" s="59"/>
      <c r="C17" s="59"/>
      <c r="D17" s="59"/>
      <c r="E17" s="43" t="s">
        <v>10</v>
      </c>
      <c r="F17" s="12">
        <f>SUM(G17:K17)</f>
        <v>0</v>
      </c>
      <c r="G17" s="19">
        <v>0</v>
      </c>
      <c r="H17" s="12">
        <v>0</v>
      </c>
      <c r="I17" s="12">
        <v>0</v>
      </c>
      <c r="J17" s="12">
        <v>0</v>
      </c>
      <c r="K17" s="12">
        <v>0</v>
      </c>
      <c r="L17" s="62"/>
    </row>
    <row r="18" spans="1:12" ht="16.5" customHeight="1" thickBot="1">
      <c r="A18" s="66"/>
      <c r="B18" s="60"/>
      <c r="C18" s="60"/>
      <c r="D18" s="60"/>
      <c r="E18" s="50" t="s">
        <v>11</v>
      </c>
      <c r="F18" s="14">
        <f>SUM(G18:K18)</f>
        <v>0</v>
      </c>
      <c r="G18" s="20">
        <v>0</v>
      </c>
      <c r="H18" s="14">
        <v>0</v>
      </c>
      <c r="I18" s="14">
        <v>0</v>
      </c>
      <c r="J18" s="14">
        <v>0</v>
      </c>
      <c r="K18" s="14">
        <v>0</v>
      </c>
      <c r="L18" s="63"/>
    </row>
    <row r="19" spans="1:12" ht="12.75" customHeight="1" thickBot="1">
      <c r="A19" s="84" t="s">
        <v>20</v>
      </c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8"/>
    </row>
    <row r="20" spans="1:12" ht="12.75" customHeight="1">
      <c r="A20" s="89" t="s">
        <v>15</v>
      </c>
      <c r="B20" s="58" t="s">
        <v>29</v>
      </c>
      <c r="C20" s="58" t="s">
        <v>51</v>
      </c>
      <c r="D20" s="58" t="s">
        <v>19</v>
      </c>
      <c r="E20" s="42" t="s">
        <v>6</v>
      </c>
      <c r="F20" s="35">
        <f aca="true" t="shared" si="0" ref="F20:F25">SUM(G20:K20)</f>
        <v>210000</v>
      </c>
      <c r="G20" s="36">
        <f>SUM(G21:G25)</f>
        <v>30000</v>
      </c>
      <c r="H20" s="35">
        <v>30000</v>
      </c>
      <c r="I20" s="35">
        <v>50000</v>
      </c>
      <c r="J20" s="35">
        <v>50000</v>
      </c>
      <c r="K20" s="35">
        <v>50000</v>
      </c>
      <c r="L20" s="61" t="s">
        <v>59</v>
      </c>
    </row>
    <row r="21" spans="1:12" s="16" customFormat="1" ht="12.75" customHeight="1">
      <c r="A21" s="65"/>
      <c r="B21" s="59"/>
      <c r="C21" s="59"/>
      <c r="D21" s="59"/>
      <c r="E21" s="43" t="s">
        <v>7</v>
      </c>
      <c r="F21" s="12">
        <f t="shared" si="0"/>
        <v>0</v>
      </c>
      <c r="G21" s="19">
        <v>0</v>
      </c>
      <c r="H21" s="12">
        <v>0</v>
      </c>
      <c r="I21" s="12">
        <v>0</v>
      </c>
      <c r="J21" s="12">
        <v>0</v>
      </c>
      <c r="K21" s="12">
        <v>0</v>
      </c>
      <c r="L21" s="62"/>
    </row>
    <row r="22" spans="1:12" ht="12.75" customHeight="1">
      <c r="A22" s="65"/>
      <c r="B22" s="59"/>
      <c r="C22" s="59"/>
      <c r="D22" s="59"/>
      <c r="E22" s="43" t="s">
        <v>8</v>
      </c>
      <c r="F22" s="12">
        <f t="shared" si="0"/>
        <v>0</v>
      </c>
      <c r="G22" s="19">
        <v>0</v>
      </c>
      <c r="H22" s="12">
        <v>0</v>
      </c>
      <c r="I22" s="12">
        <v>0</v>
      </c>
      <c r="J22" s="12">
        <v>0</v>
      </c>
      <c r="K22" s="12">
        <v>0</v>
      </c>
      <c r="L22" s="62"/>
    </row>
    <row r="23" spans="1:12" ht="12.75" customHeight="1">
      <c r="A23" s="65"/>
      <c r="B23" s="59"/>
      <c r="C23" s="59"/>
      <c r="D23" s="59"/>
      <c r="E23" s="43" t="s">
        <v>9</v>
      </c>
      <c r="F23" s="12">
        <f t="shared" si="0"/>
        <v>210000</v>
      </c>
      <c r="G23" s="19">
        <v>30000</v>
      </c>
      <c r="H23" s="12">
        <v>30000</v>
      </c>
      <c r="I23" s="12">
        <v>50000</v>
      </c>
      <c r="J23" s="12">
        <v>50000</v>
      </c>
      <c r="K23" s="12">
        <v>50000</v>
      </c>
      <c r="L23" s="62"/>
    </row>
    <row r="24" spans="1:12" ht="12.75" customHeight="1">
      <c r="A24" s="65"/>
      <c r="B24" s="59"/>
      <c r="C24" s="59"/>
      <c r="D24" s="59"/>
      <c r="E24" s="43" t="s">
        <v>10</v>
      </c>
      <c r="F24" s="12">
        <f t="shared" si="0"/>
        <v>0</v>
      </c>
      <c r="G24" s="19">
        <v>0</v>
      </c>
      <c r="H24" s="12">
        <v>0</v>
      </c>
      <c r="I24" s="12">
        <v>0</v>
      </c>
      <c r="J24" s="12">
        <v>0</v>
      </c>
      <c r="K24" s="12">
        <v>0</v>
      </c>
      <c r="L24" s="62"/>
    </row>
    <row r="25" spans="1:12" ht="16.5" customHeight="1" thickBot="1">
      <c r="A25" s="66"/>
      <c r="B25" s="60"/>
      <c r="C25" s="60"/>
      <c r="D25" s="60"/>
      <c r="E25" s="50" t="s">
        <v>11</v>
      </c>
      <c r="F25" s="14">
        <f t="shared" si="0"/>
        <v>0</v>
      </c>
      <c r="G25" s="20">
        <v>0</v>
      </c>
      <c r="H25" s="14">
        <v>0</v>
      </c>
      <c r="I25" s="14">
        <v>0</v>
      </c>
      <c r="J25" s="14">
        <v>0</v>
      </c>
      <c r="K25" s="14">
        <v>0</v>
      </c>
      <c r="L25" s="63"/>
    </row>
    <row r="26" spans="1:12" ht="12.75" customHeight="1" thickBot="1">
      <c r="A26" s="84" t="s">
        <v>21</v>
      </c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8"/>
    </row>
    <row r="27" spans="1:12" ht="12.75" customHeight="1">
      <c r="A27" s="64" t="s">
        <v>16</v>
      </c>
      <c r="B27" s="58" t="s">
        <v>50</v>
      </c>
      <c r="C27" s="58" t="s">
        <v>51</v>
      </c>
      <c r="D27" s="58" t="s">
        <v>19</v>
      </c>
      <c r="E27" s="42" t="s">
        <v>6</v>
      </c>
      <c r="F27" s="35">
        <f aca="true" t="shared" si="1" ref="F27:F32">SUM(G27:K27)</f>
        <v>1053000</v>
      </c>
      <c r="G27" s="36">
        <f>SUM(G28:G32)</f>
        <v>600000</v>
      </c>
      <c r="H27" s="35">
        <v>453000</v>
      </c>
      <c r="I27" s="35">
        <f>SUM(I28:I32)</f>
        <v>0</v>
      </c>
      <c r="J27" s="35">
        <v>0</v>
      </c>
      <c r="K27" s="35">
        <f>SUM(K28:K32)</f>
        <v>0</v>
      </c>
      <c r="L27" s="61" t="s">
        <v>40</v>
      </c>
    </row>
    <row r="28" spans="1:12" s="16" customFormat="1" ht="12.75" customHeight="1">
      <c r="A28" s="65"/>
      <c r="B28" s="59"/>
      <c r="C28" s="59"/>
      <c r="D28" s="59"/>
      <c r="E28" s="43" t="s">
        <v>7</v>
      </c>
      <c r="F28" s="12">
        <f t="shared" si="1"/>
        <v>0</v>
      </c>
      <c r="G28" s="19">
        <v>0</v>
      </c>
      <c r="H28" s="12">
        <v>0</v>
      </c>
      <c r="I28" s="12">
        <v>0</v>
      </c>
      <c r="J28" s="12">
        <v>0</v>
      </c>
      <c r="K28" s="12">
        <v>0</v>
      </c>
      <c r="L28" s="62"/>
    </row>
    <row r="29" spans="1:12" s="16" customFormat="1" ht="12.75" customHeight="1">
      <c r="A29" s="65"/>
      <c r="B29" s="59"/>
      <c r="C29" s="59"/>
      <c r="D29" s="59"/>
      <c r="E29" s="43" t="s">
        <v>8</v>
      </c>
      <c r="F29" s="12">
        <f t="shared" si="1"/>
        <v>0</v>
      </c>
      <c r="G29" s="19">
        <v>0</v>
      </c>
      <c r="H29" s="12">
        <v>0</v>
      </c>
      <c r="I29" s="12">
        <v>0</v>
      </c>
      <c r="J29" s="12">
        <v>0</v>
      </c>
      <c r="K29" s="12">
        <v>0</v>
      </c>
      <c r="L29" s="62"/>
    </row>
    <row r="30" spans="1:12" s="16" customFormat="1" ht="12.75" customHeight="1">
      <c r="A30" s="65"/>
      <c r="B30" s="59"/>
      <c r="C30" s="59"/>
      <c r="D30" s="59"/>
      <c r="E30" s="43" t="s">
        <v>9</v>
      </c>
      <c r="F30" s="12">
        <f t="shared" si="1"/>
        <v>1053000</v>
      </c>
      <c r="G30" s="19">
        <v>600000</v>
      </c>
      <c r="H30" s="12">
        <v>453000</v>
      </c>
      <c r="I30" s="12">
        <v>0</v>
      </c>
      <c r="J30" s="12">
        <v>0</v>
      </c>
      <c r="K30" s="12">
        <v>0</v>
      </c>
      <c r="L30" s="62"/>
    </row>
    <row r="31" spans="1:12" s="16" customFormat="1" ht="12.75" customHeight="1">
      <c r="A31" s="65"/>
      <c r="B31" s="59"/>
      <c r="C31" s="59"/>
      <c r="D31" s="59"/>
      <c r="E31" s="43" t="s">
        <v>10</v>
      </c>
      <c r="F31" s="12">
        <f t="shared" si="1"/>
        <v>0</v>
      </c>
      <c r="G31" s="19">
        <v>0</v>
      </c>
      <c r="H31" s="12">
        <v>0</v>
      </c>
      <c r="I31" s="12">
        <v>0</v>
      </c>
      <c r="J31" s="12">
        <v>0</v>
      </c>
      <c r="K31" s="12">
        <v>0</v>
      </c>
      <c r="L31" s="62"/>
    </row>
    <row r="32" spans="1:12" s="16" customFormat="1" ht="19.5" customHeight="1" thickBot="1">
      <c r="A32" s="66"/>
      <c r="B32" s="60"/>
      <c r="C32" s="60"/>
      <c r="D32" s="60"/>
      <c r="E32" s="50" t="s">
        <v>11</v>
      </c>
      <c r="F32" s="14">
        <f t="shared" si="1"/>
        <v>0</v>
      </c>
      <c r="G32" s="20">
        <v>0</v>
      </c>
      <c r="H32" s="14">
        <v>0</v>
      </c>
      <c r="I32" s="14">
        <v>0</v>
      </c>
      <c r="J32" s="14">
        <v>0</v>
      </c>
      <c r="K32" s="14">
        <v>0</v>
      </c>
      <c r="L32" s="63"/>
    </row>
    <row r="33" spans="1:12" s="16" customFormat="1" ht="12.75" customHeight="1" thickBot="1">
      <c r="A33" s="84" t="s">
        <v>22</v>
      </c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6"/>
    </row>
    <row r="34" spans="1:12" ht="12.75" customHeight="1">
      <c r="A34" s="64" t="s">
        <v>17</v>
      </c>
      <c r="B34" s="58" t="s">
        <v>26</v>
      </c>
      <c r="C34" s="58" t="s">
        <v>51</v>
      </c>
      <c r="D34" s="58" t="s">
        <v>19</v>
      </c>
      <c r="E34" s="42" t="s">
        <v>6</v>
      </c>
      <c r="F34" s="35">
        <f aca="true" t="shared" si="2" ref="F34:F39">SUM(G34:K34)</f>
        <v>1746048.26</v>
      </c>
      <c r="G34" s="36">
        <v>200000</v>
      </c>
      <c r="H34" s="35">
        <v>120000</v>
      </c>
      <c r="I34" s="35">
        <v>426048.26</v>
      </c>
      <c r="J34" s="35">
        <v>500000</v>
      </c>
      <c r="K34" s="35">
        <v>500000</v>
      </c>
      <c r="L34" s="61" t="s">
        <v>47</v>
      </c>
    </row>
    <row r="35" spans="1:12" s="16" customFormat="1" ht="12.75" customHeight="1">
      <c r="A35" s="65"/>
      <c r="B35" s="59"/>
      <c r="C35" s="59"/>
      <c r="D35" s="59"/>
      <c r="E35" s="43" t="s">
        <v>7</v>
      </c>
      <c r="F35" s="12">
        <f t="shared" si="2"/>
        <v>0</v>
      </c>
      <c r="G35" s="19">
        <v>0</v>
      </c>
      <c r="H35" s="12">
        <v>0</v>
      </c>
      <c r="I35" s="12">
        <v>0</v>
      </c>
      <c r="J35" s="12">
        <v>0</v>
      </c>
      <c r="K35" s="12">
        <v>0</v>
      </c>
      <c r="L35" s="62"/>
    </row>
    <row r="36" spans="1:12" ht="12.75" customHeight="1">
      <c r="A36" s="65"/>
      <c r="B36" s="59"/>
      <c r="C36" s="59"/>
      <c r="D36" s="59"/>
      <c r="E36" s="43" t="s">
        <v>8</v>
      </c>
      <c r="F36" s="12">
        <f t="shared" si="2"/>
        <v>0</v>
      </c>
      <c r="G36" s="19">
        <v>0</v>
      </c>
      <c r="H36" s="12">
        <v>0</v>
      </c>
      <c r="I36" s="12">
        <v>0</v>
      </c>
      <c r="J36" s="12">
        <v>0</v>
      </c>
      <c r="K36" s="12">
        <v>0</v>
      </c>
      <c r="L36" s="62"/>
    </row>
    <row r="37" spans="1:12" ht="12.75" customHeight="1">
      <c r="A37" s="65"/>
      <c r="B37" s="59"/>
      <c r="C37" s="59"/>
      <c r="D37" s="59"/>
      <c r="E37" s="43" t="s">
        <v>9</v>
      </c>
      <c r="F37" s="12">
        <f t="shared" si="2"/>
        <v>1746048.26</v>
      </c>
      <c r="G37" s="19">
        <v>200000</v>
      </c>
      <c r="H37" s="12">
        <v>120000</v>
      </c>
      <c r="I37" s="12">
        <f>I34</f>
        <v>426048.26</v>
      </c>
      <c r="J37" s="12">
        <v>500000</v>
      </c>
      <c r="K37" s="12">
        <v>500000</v>
      </c>
      <c r="L37" s="62"/>
    </row>
    <row r="38" spans="1:12" ht="12.75" customHeight="1">
      <c r="A38" s="65"/>
      <c r="B38" s="59"/>
      <c r="C38" s="59"/>
      <c r="D38" s="59"/>
      <c r="E38" s="43" t="s">
        <v>10</v>
      </c>
      <c r="F38" s="12">
        <f t="shared" si="2"/>
        <v>0</v>
      </c>
      <c r="G38" s="19">
        <v>0</v>
      </c>
      <c r="H38" s="12">
        <v>0</v>
      </c>
      <c r="I38" s="12">
        <v>0</v>
      </c>
      <c r="J38" s="12">
        <v>0</v>
      </c>
      <c r="K38" s="12">
        <v>0</v>
      </c>
      <c r="L38" s="62"/>
    </row>
    <row r="39" spans="1:12" ht="17.25" customHeight="1" thickBot="1">
      <c r="A39" s="66"/>
      <c r="B39" s="83"/>
      <c r="C39" s="83"/>
      <c r="D39" s="83"/>
      <c r="E39" s="44" t="s">
        <v>11</v>
      </c>
      <c r="F39" s="56">
        <f t="shared" si="2"/>
        <v>0</v>
      </c>
      <c r="G39" s="57">
        <v>0</v>
      </c>
      <c r="H39" s="56">
        <v>0</v>
      </c>
      <c r="I39" s="56">
        <v>0</v>
      </c>
      <c r="J39" s="56">
        <v>0</v>
      </c>
      <c r="K39" s="56">
        <v>0</v>
      </c>
      <c r="L39" s="93"/>
    </row>
    <row r="40" spans="1:12" s="16" customFormat="1" ht="12.75" customHeight="1">
      <c r="A40" s="90" t="s">
        <v>18</v>
      </c>
      <c r="B40" s="59" t="s">
        <v>27</v>
      </c>
      <c r="C40" s="59" t="s">
        <v>52</v>
      </c>
      <c r="D40" s="59" t="s">
        <v>19</v>
      </c>
      <c r="E40" s="43" t="s">
        <v>6</v>
      </c>
      <c r="F40" s="13">
        <f>SUM(G40:K40)</f>
        <v>833400</v>
      </c>
      <c r="G40" s="37">
        <f>G42+G43</f>
        <v>833400</v>
      </c>
      <c r="H40" s="13">
        <f>SUM(H41:H45)</f>
        <v>0</v>
      </c>
      <c r="I40" s="13">
        <f>SUM(I41:I45)</f>
        <v>0</v>
      </c>
      <c r="J40" s="13">
        <f>SUM(J41:J45)</f>
        <v>0</v>
      </c>
      <c r="K40" s="13">
        <f>SUM(K41:K45)</f>
        <v>0</v>
      </c>
      <c r="L40" s="59" t="s">
        <v>46</v>
      </c>
    </row>
    <row r="41" spans="1:12" ht="12.75" customHeight="1">
      <c r="A41" s="91"/>
      <c r="B41" s="59"/>
      <c r="C41" s="59"/>
      <c r="D41" s="59"/>
      <c r="E41" s="43" t="s">
        <v>7</v>
      </c>
      <c r="F41" s="12">
        <f>SUM(G41:K41)</f>
        <v>0</v>
      </c>
      <c r="G41" s="19">
        <v>0</v>
      </c>
      <c r="H41" s="12">
        <v>0</v>
      </c>
      <c r="I41" s="12">
        <v>0</v>
      </c>
      <c r="J41" s="12">
        <v>0</v>
      </c>
      <c r="K41" s="12">
        <v>0</v>
      </c>
      <c r="L41" s="59"/>
    </row>
    <row r="42" spans="1:12" ht="12.75" customHeight="1">
      <c r="A42" s="91"/>
      <c r="B42" s="59"/>
      <c r="C42" s="59"/>
      <c r="D42" s="59"/>
      <c r="E42" s="43" t="s">
        <v>8</v>
      </c>
      <c r="F42" s="12">
        <f>SUM(G42:K42)</f>
        <v>575046</v>
      </c>
      <c r="G42" s="19">
        <v>575046</v>
      </c>
      <c r="H42" s="12">
        <v>0</v>
      </c>
      <c r="I42" s="12">
        <v>0</v>
      </c>
      <c r="J42" s="12">
        <v>0</v>
      </c>
      <c r="K42" s="12">
        <v>0</v>
      </c>
      <c r="L42" s="59"/>
    </row>
    <row r="43" spans="1:12" ht="12.75" customHeight="1">
      <c r="A43" s="91"/>
      <c r="B43" s="59"/>
      <c r="C43" s="59"/>
      <c r="D43" s="59"/>
      <c r="E43" s="43" t="s">
        <v>9</v>
      </c>
      <c r="F43" s="12">
        <f>SUM(G43:K43)</f>
        <v>258354</v>
      </c>
      <c r="G43" s="19">
        <v>258354</v>
      </c>
      <c r="H43" s="12">
        <v>0</v>
      </c>
      <c r="I43" s="12">
        <v>0</v>
      </c>
      <c r="J43" s="12">
        <v>0</v>
      </c>
      <c r="K43" s="12">
        <v>0</v>
      </c>
      <c r="L43" s="59"/>
    </row>
    <row r="44" spans="1:12" ht="12.75" customHeight="1">
      <c r="A44" s="91"/>
      <c r="B44" s="59"/>
      <c r="C44" s="59"/>
      <c r="D44" s="59"/>
      <c r="E44" s="43" t="s">
        <v>10</v>
      </c>
      <c r="F44" s="12">
        <f>SUM(G44:K44)</f>
        <v>0</v>
      </c>
      <c r="G44" s="19">
        <v>0</v>
      </c>
      <c r="H44" s="12">
        <v>0</v>
      </c>
      <c r="I44" s="12">
        <v>0</v>
      </c>
      <c r="J44" s="12">
        <v>0</v>
      </c>
      <c r="K44" s="12">
        <v>0</v>
      </c>
      <c r="L44" s="59"/>
    </row>
    <row r="45" spans="1:12" ht="20.25" customHeight="1">
      <c r="A45" s="91"/>
      <c r="B45" s="59"/>
      <c r="C45" s="59"/>
      <c r="D45" s="59"/>
      <c r="E45" s="43" t="s">
        <v>11</v>
      </c>
      <c r="F45" s="12"/>
      <c r="G45" s="19"/>
      <c r="H45" s="12"/>
      <c r="I45" s="12"/>
      <c r="J45" s="12"/>
      <c r="K45" s="12"/>
      <c r="L45" s="59"/>
    </row>
    <row r="46" spans="1:12" s="23" customFormat="1" ht="12.75" customHeight="1">
      <c r="A46" s="91"/>
      <c r="B46" s="59"/>
      <c r="C46" s="59"/>
      <c r="D46" s="59"/>
      <c r="E46" s="43" t="s">
        <v>6</v>
      </c>
      <c r="F46" s="13">
        <f aca="true" t="shared" si="3" ref="F46:F51">SUM(G46:K46)</f>
        <v>2466864</v>
      </c>
      <c r="G46" s="37">
        <v>2466864</v>
      </c>
      <c r="H46" s="13">
        <f>SUM(H47:H51)</f>
        <v>0</v>
      </c>
      <c r="I46" s="13">
        <f>SUM(I47:I51)</f>
        <v>0</v>
      </c>
      <c r="J46" s="13">
        <f>SUM(J47:J51)</f>
        <v>0</v>
      </c>
      <c r="K46" s="13">
        <f>SUM(K47:K51)</f>
        <v>0</v>
      </c>
      <c r="L46" s="59" t="s">
        <v>45</v>
      </c>
    </row>
    <row r="47" spans="1:12" s="2" customFormat="1" ht="12.75" customHeight="1">
      <c r="A47" s="91"/>
      <c r="B47" s="59"/>
      <c r="C47" s="59"/>
      <c r="D47" s="59"/>
      <c r="E47" s="43" t="s">
        <v>7</v>
      </c>
      <c r="F47" s="12">
        <f t="shared" si="3"/>
        <v>0</v>
      </c>
      <c r="G47" s="19">
        <v>0</v>
      </c>
      <c r="H47" s="12">
        <v>0</v>
      </c>
      <c r="I47" s="12">
        <v>0</v>
      </c>
      <c r="J47" s="12">
        <v>0</v>
      </c>
      <c r="K47" s="12">
        <v>0</v>
      </c>
      <c r="L47" s="59"/>
    </row>
    <row r="48" spans="1:12" s="10" customFormat="1" ht="12.75" customHeight="1">
      <c r="A48" s="91"/>
      <c r="B48" s="59"/>
      <c r="C48" s="59"/>
      <c r="D48" s="59"/>
      <c r="E48" s="43" t="s">
        <v>8</v>
      </c>
      <c r="F48" s="12">
        <f t="shared" si="3"/>
        <v>1880864</v>
      </c>
      <c r="G48" s="19">
        <v>1880864</v>
      </c>
      <c r="H48" s="12">
        <v>0</v>
      </c>
      <c r="I48" s="12">
        <v>0</v>
      </c>
      <c r="J48" s="12">
        <v>0</v>
      </c>
      <c r="K48" s="12">
        <v>0</v>
      </c>
      <c r="L48" s="59"/>
    </row>
    <row r="49" spans="1:12" s="2" customFormat="1" ht="12.75" customHeight="1">
      <c r="A49" s="91"/>
      <c r="B49" s="59"/>
      <c r="C49" s="59"/>
      <c r="D49" s="59"/>
      <c r="E49" s="43" t="s">
        <v>9</v>
      </c>
      <c r="F49" s="12">
        <f t="shared" si="3"/>
        <v>586000</v>
      </c>
      <c r="G49" s="19">
        <f>G46-G48</f>
        <v>586000</v>
      </c>
      <c r="H49" s="12">
        <v>0</v>
      </c>
      <c r="I49" s="12">
        <v>0</v>
      </c>
      <c r="J49" s="12">
        <v>0</v>
      </c>
      <c r="K49" s="12">
        <v>0</v>
      </c>
      <c r="L49" s="59"/>
    </row>
    <row r="50" spans="1:12" s="2" customFormat="1" ht="12.75" customHeight="1">
      <c r="A50" s="91"/>
      <c r="B50" s="59"/>
      <c r="C50" s="59"/>
      <c r="D50" s="59"/>
      <c r="E50" s="43" t="s">
        <v>10</v>
      </c>
      <c r="F50" s="12">
        <f t="shared" si="3"/>
        <v>0</v>
      </c>
      <c r="G50" s="19">
        <v>0</v>
      </c>
      <c r="H50" s="12">
        <v>0</v>
      </c>
      <c r="I50" s="12">
        <v>0</v>
      </c>
      <c r="J50" s="12">
        <v>0</v>
      </c>
      <c r="K50" s="12">
        <v>0</v>
      </c>
      <c r="L50" s="59"/>
    </row>
    <row r="51" spans="1:12" s="2" customFormat="1" ht="11.25" customHeight="1" thickBot="1">
      <c r="A51" s="92"/>
      <c r="B51" s="59"/>
      <c r="C51" s="59"/>
      <c r="D51" s="59"/>
      <c r="E51" s="43" t="s">
        <v>11</v>
      </c>
      <c r="F51" s="12">
        <f t="shared" si="3"/>
        <v>0</v>
      </c>
      <c r="G51" s="19">
        <v>0</v>
      </c>
      <c r="H51" s="12">
        <v>0</v>
      </c>
      <c r="I51" s="12">
        <v>0</v>
      </c>
      <c r="J51" s="12">
        <v>0</v>
      </c>
      <c r="K51" s="12">
        <v>0</v>
      </c>
      <c r="L51" s="59"/>
    </row>
    <row r="52" spans="1:12" s="16" customFormat="1" ht="12.75" customHeight="1">
      <c r="A52" s="90" t="s">
        <v>23</v>
      </c>
      <c r="B52" s="59" t="s">
        <v>53</v>
      </c>
      <c r="C52" s="59" t="s">
        <v>51</v>
      </c>
      <c r="D52" s="59" t="s">
        <v>19</v>
      </c>
      <c r="E52" s="43" t="s">
        <v>6</v>
      </c>
      <c r="F52" s="13">
        <f>I52</f>
        <v>8931011.6</v>
      </c>
      <c r="G52" s="37">
        <v>0</v>
      </c>
      <c r="H52" s="13">
        <v>0</v>
      </c>
      <c r="I52" s="13">
        <v>8931011.6</v>
      </c>
      <c r="J52" s="13">
        <v>0</v>
      </c>
      <c r="K52" s="13">
        <v>0</v>
      </c>
      <c r="L52" s="59" t="s">
        <v>56</v>
      </c>
    </row>
    <row r="53" spans="1:12" ht="12.75">
      <c r="A53" s="91"/>
      <c r="B53" s="59"/>
      <c r="C53" s="59"/>
      <c r="D53" s="59"/>
      <c r="E53" s="43" t="s">
        <v>7</v>
      </c>
      <c r="F53" s="12">
        <f>SUM(G53:K53)</f>
        <v>0</v>
      </c>
      <c r="G53" s="19">
        <v>0</v>
      </c>
      <c r="H53" s="12">
        <v>0</v>
      </c>
      <c r="I53" s="12">
        <v>0</v>
      </c>
      <c r="J53" s="12">
        <v>0</v>
      </c>
      <c r="K53" s="12">
        <v>0</v>
      </c>
      <c r="L53" s="59"/>
    </row>
    <row r="54" spans="1:12" s="9" customFormat="1" ht="12.75">
      <c r="A54" s="91"/>
      <c r="B54" s="59"/>
      <c r="C54" s="59"/>
      <c r="D54" s="59"/>
      <c r="E54" s="43" t="s">
        <v>8</v>
      </c>
      <c r="F54" s="12">
        <f>SUM(G54:K54)</f>
        <v>7591359.86</v>
      </c>
      <c r="G54" s="19">
        <v>0</v>
      </c>
      <c r="H54" s="12">
        <v>0</v>
      </c>
      <c r="I54" s="12">
        <v>7591359.86</v>
      </c>
      <c r="J54" s="12">
        <v>0</v>
      </c>
      <c r="K54" s="12">
        <v>0</v>
      </c>
      <c r="L54" s="59"/>
    </row>
    <row r="55" spans="1:12" ht="12.75">
      <c r="A55" s="91"/>
      <c r="B55" s="59"/>
      <c r="C55" s="59"/>
      <c r="D55" s="59"/>
      <c r="E55" s="43" t="s">
        <v>9</v>
      </c>
      <c r="F55" s="12">
        <f>I55</f>
        <v>1339651.74</v>
      </c>
      <c r="G55" s="19">
        <v>0</v>
      </c>
      <c r="H55" s="12">
        <v>0</v>
      </c>
      <c r="I55" s="12">
        <v>1339651.74</v>
      </c>
      <c r="J55" s="12">
        <v>0</v>
      </c>
      <c r="K55" s="12">
        <v>0</v>
      </c>
      <c r="L55" s="59"/>
    </row>
    <row r="56" spans="1:12" ht="12.75">
      <c r="A56" s="91"/>
      <c r="B56" s="59"/>
      <c r="C56" s="59"/>
      <c r="D56" s="59"/>
      <c r="E56" s="43" t="s">
        <v>10</v>
      </c>
      <c r="F56" s="12">
        <f>SUM(G56:K56)</f>
        <v>0</v>
      </c>
      <c r="G56" s="19">
        <v>0</v>
      </c>
      <c r="H56" s="12">
        <v>0</v>
      </c>
      <c r="I56" s="12">
        <v>0</v>
      </c>
      <c r="J56" s="12">
        <v>0</v>
      </c>
      <c r="K56" s="12">
        <v>0</v>
      </c>
      <c r="L56" s="59"/>
    </row>
    <row r="57" spans="1:12" ht="14.25" customHeight="1">
      <c r="A57" s="91"/>
      <c r="B57" s="59"/>
      <c r="C57" s="59"/>
      <c r="D57" s="59"/>
      <c r="E57" s="43" t="s">
        <v>11</v>
      </c>
      <c r="F57" s="12">
        <f>SUM(G57:K57)</f>
        <v>0</v>
      </c>
      <c r="G57" s="19">
        <v>0</v>
      </c>
      <c r="H57" s="12">
        <v>0</v>
      </c>
      <c r="I57" s="12">
        <v>0</v>
      </c>
      <c r="J57" s="12">
        <v>0</v>
      </c>
      <c r="K57" s="12">
        <v>0</v>
      </c>
      <c r="L57" s="59"/>
    </row>
    <row r="58" spans="1:12" s="16" customFormat="1" ht="12.75" customHeight="1">
      <c r="A58" s="91"/>
      <c r="B58" s="59"/>
      <c r="C58" s="59"/>
      <c r="D58" s="59"/>
      <c r="E58" s="43" t="s">
        <v>6</v>
      </c>
      <c r="F58" s="13">
        <f>G58+H58+I58+J58+K58</f>
        <v>2171463.91</v>
      </c>
      <c r="G58" s="37">
        <f>G60+G61</f>
        <v>2171463.91</v>
      </c>
      <c r="H58" s="13">
        <f>SUM(H59:H63)</f>
        <v>0</v>
      </c>
      <c r="I58" s="13">
        <v>0</v>
      </c>
      <c r="J58" s="13">
        <v>0</v>
      </c>
      <c r="K58" s="12">
        <v>0</v>
      </c>
      <c r="L58" s="59" t="s">
        <v>42</v>
      </c>
    </row>
    <row r="59" spans="1:12" ht="12.75">
      <c r="A59" s="91"/>
      <c r="B59" s="59"/>
      <c r="C59" s="59"/>
      <c r="D59" s="59"/>
      <c r="E59" s="43" t="s">
        <v>7</v>
      </c>
      <c r="F59" s="12">
        <f>SUM(G59:K59)</f>
        <v>0</v>
      </c>
      <c r="G59" s="19">
        <v>0</v>
      </c>
      <c r="H59" s="12">
        <v>0</v>
      </c>
      <c r="I59" s="12">
        <v>0</v>
      </c>
      <c r="J59" s="12">
        <v>0</v>
      </c>
      <c r="K59" s="12">
        <v>0</v>
      </c>
      <c r="L59" s="59"/>
    </row>
    <row r="60" spans="1:12" s="9" customFormat="1" ht="12.75">
      <c r="A60" s="91"/>
      <c r="B60" s="59"/>
      <c r="C60" s="59"/>
      <c r="D60" s="59"/>
      <c r="E60" s="43" t="s">
        <v>8</v>
      </c>
      <c r="F60" s="19">
        <v>1737171.13</v>
      </c>
      <c r="G60" s="19">
        <v>1737171.13</v>
      </c>
      <c r="H60" s="12">
        <v>0</v>
      </c>
      <c r="I60" s="12">
        <v>0</v>
      </c>
      <c r="J60" s="12">
        <v>0</v>
      </c>
      <c r="K60" s="12">
        <v>0</v>
      </c>
      <c r="L60" s="59"/>
    </row>
    <row r="61" spans="1:12" ht="12.75">
      <c r="A61" s="91"/>
      <c r="B61" s="59"/>
      <c r="C61" s="59"/>
      <c r="D61" s="59"/>
      <c r="E61" s="43" t="s">
        <v>9</v>
      </c>
      <c r="F61" s="12">
        <f>G61+H61+I61+J61+K61</f>
        <v>434292.78</v>
      </c>
      <c r="G61" s="19">
        <v>434292.78</v>
      </c>
      <c r="H61" s="12">
        <v>0</v>
      </c>
      <c r="I61" s="12">
        <v>0</v>
      </c>
      <c r="J61" s="12">
        <v>0</v>
      </c>
      <c r="K61" s="12">
        <v>0</v>
      </c>
      <c r="L61" s="59"/>
    </row>
    <row r="62" spans="1:12" ht="12.75">
      <c r="A62" s="91"/>
      <c r="B62" s="59"/>
      <c r="C62" s="59"/>
      <c r="D62" s="59"/>
      <c r="E62" s="43" t="s">
        <v>10</v>
      </c>
      <c r="F62" s="12">
        <f>SUM(G62:K62)</f>
        <v>0</v>
      </c>
      <c r="G62" s="19">
        <v>0</v>
      </c>
      <c r="H62" s="12">
        <v>0</v>
      </c>
      <c r="I62" s="12">
        <v>0</v>
      </c>
      <c r="J62" s="12">
        <v>0</v>
      </c>
      <c r="K62" s="12">
        <v>0</v>
      </c>
      <c r="L62" s="59"/>
    </row>
    <row r="63" spans="1:12" ht="11.25" customHeight="1">
      <c r="A63" s="91"/>
      <c r="B63" s="59"/>
      <c r="C63" s="59"/>
      <c r="D63" s="59"/>
      <c r="E63" s="43" t="s">
        <v>11</v>
      </c>
      <c r="F63" s="12">
        <f>SUM(G63:K63)</f>
        <v>0</v>
      </c>
      <c r="G63" s="19">
        <v>0</v>
      </c>
      <c r="H63" s="12">
        <v>0</v>
      </c>
      <c r="I63" s="12">
        <v>0</v>
      </c>
      <c r="J63" s="12">
        <v>0</v>
      </c>
      <c r="K63" s="12">
        <v>0</v>
      </c>
      <c r="L63" s="59"/>
    </row>
    <row r="64" spans="1:12" s="16" customFormat="1" ht="12.75" customHeight="1">
      <c r="A64" s="91"/>
      <c r="B64" s="59"/>
      <c r="C64" s="59"/>
      <c r="D64" s="59"/>
      <c r="E64" s="43" t="s">
        <v>6</v>
      </c>
      <c r="F64" s="13">
        <f aca="true" t="shared" si="4" ref="F64:F69">SUM(G64:K64)</f>
        <v>3262578.1399999997</v>
      </c>
      <c r="G64" s="37">
        <v>1178278.14</v>
      </c>
      <c r="H64" s="13">
        <f>SUM(H65:H69)</f>
        <v>0</v>
      </c>
      <c r="I64" s="13">
        <v>84300</v>
      </c>
      <c r="J64" s="13">
        <v>1000000</v>
      </c>
      <c r="K64" s="13">
        <v>1000000</v>
      </c>
      <c r="L64" s="59" t="s">
        <v>49</v>
      </c>
    </row>
    <row r="65" spans="1:12" ht="12.75">
      <c r="A65" s="91"/>
      <c r="B65" s="59"/>
      <c r="C65" s="59"/>
      <c r="D65" s="59"/>
      <c r="E65" s="43" t="s">
        <v>7</v>
      </c>
      <c r="F65" s="12">
        <f t="shared" si="4"/>
        <v>0</v>
      </c>
      <c r="G65" s="19">
        <v>0</v>
      </c>
      <c r="H65" s="12">
        <v>0</v>
      </c>
      <c r="I65" s="12">
        <v>0</v>
      </c>
      <c r="J65" s="12">
        <v>0</v>
      </c>
      <c r="K65" s="12">
        <v>0</v>
      </c>
      <c r="L65" s="59"/>
    </row>
    <row r="66" spans="1:12" s="9" customFormat="1" ht="12.75">
      <c r="A66" s="91"/>
      <c r="B66" s="59"/>
      <c r="C66" s="59"/>
      <c r="D66" s="59"/>
      <c r="E66" s="43" t="s">
        <v>8</v>
      </c>
      <c r="F66" s="12">
        <f t="shared" si="4"/>
        <v>835634.86</v>
      </c>
      <c r="G66" s="19">
        <v>835634.86</v>
      </c>
      <c r="H66" s="12">
        <v>0</v>
      </c>
      <c r="I66" s="12">
        <v>0</v>
      </c>
      <c r="J66" s="12">
        <v>0</v>
      </c>
      <c r="K66" s="12">
        <v>0</v>
      </c>
      <c r="L66" s="59"/>
    </row>
    <row r="67" spans="1:12" ht="12.75">
      <c r="A67" s="91"/>
      <c r="B67" s="59"/>
      <c r="C67" s="59"/>
      <c r="D67" s="59"/>
      <c r="E67" s="43" t="s">
        <v>9</v>
      </c>
      <c r="F67" s="12">
        <f t="shared" si="4"/>
        <v>626943.2799999999</v>
      </c>
      <c r="G67" s="19">
        <f>G64-G66</f>
        <v>342643.2799999999</v>
      </c>
      <c r="H67" s="12">
        <v>0</v>
      </c>
      <c r="I67" s="12">
        <f>I64</f>
        <v>84300</v>
      </c>
      <c r="J67" s="12">
        <v>100000</v>
      </c>
      <c r="K67" s="12">
        <v>100000</v>
      </c>
      <c r="L67" s="59"/>
    </row>
    <row r="68" spans="1:12" ht="12.75">
      <c r="A68" s="91"/>
      <c r="B68" s="59"/>
      <c r="C68" s="59"/>
      <c r="D68" s="59"/>
      <c r="E68" s="43" t="s">
        <v>10</v>
      </c>
      <c r="F68" s="12">
        <f t="shared" si="4"/>
        <v>0</v>
      </c>
      <c r="G68" s="19">
        <v>0</v>
      </c>
      <c r="H68" s="12">
        <v>0</v>
      </c>
      <c r="I68" s="12">
        <v>0</v>
      </c>
      <c r="J68" s="12">
        <v>0</v>
      </c>
      <c r="K68" s="12">
        <v>0</v>
      </c>
      <c r="L68" s="59"/>
    </row>
    <row r="69" spans="1:12" ht="14.25" customHeight="1">
      <c r="A69" s="91"/>
      <c r="B69" s="59"/>
      <c r="C69" s="59"/>
      <c r="D69" s="59"/>
      <c r="E69" s="43" t="s">
        <v>11</v>
      </c>
      <c r="F69" s="12">
        <f t="shared" si="4"/>
        <v>0</v>
      </c>
      <c r="G69" s="19">
        <v>0</v>
      </c>
      <c r="H69" s="12">
        <v>0</v>
      </c>
      <c r="I69" s="12">
        <v>0</v>
      </c>
      <c r="J69" s="12">
        <v>0</v>
      </c>
      <c r="K69" s="12">
        <v>0</v>
      </c>
      <c r="L69" s="59"/>
    </row>
    <row r="70" spans="1:12" s="16" customFormat="1" ht="12.75" customHeight="1">
      <c r="A70" s="91"/>
      <c r="B70" s="59"/>
      <c r="C70" s="59"/>
      <c r="D70" s="59"/>
      <c r="E70" s="43" t="s">
        <v>6</v>
      </c>
      <c r="F70" s="37">
        <f>G70+H70+I70+J70</f>
        <v>607356.72</v>
      </c>
      <c r="G70" s="37">
        <v>417356.72</v>
      </c>
      <c r="H70" s="13">
        <v>190000</v>
      </c>
      <c r="I70" s="13"/>
      <c r="J70" s="13"/>
      <c r="K70" s="13"/>
      <c r="L70" s="59" t="s">
        <v>43</v>
      </c>
    </row>
    <row r="71" spans="1:12" ht="13.5" customHeight="1">
      <c r="A71" s="91"/>
      <c r="B71" s="59"/>
      <c r="C71" s="59"/>
      <c r="D71" s="59"/>
      <c r="E71" s="43" t="s">
        <v>7</v>
      </c>
      <c r="F71" s="12">
        <f>SUM(G71:K71)</f>
        <v>0</v>
      </c>
      <c r="G71" s="19">
        <v>0</v>
      </c>
      <c r="H71" s="12">
        <v>0</v>
      </c>
      <c r="I71" s="12">
        <v>0</v>
      </c>
      <c r="J71" s="12">
        <v>0</v>
      </c>
      <c r="K71" s="12">
        <v>0</v>
      </c>
      <c r="L71" s="59"/>
    </row>
    <row r="72" spans="1:12" s="9" customFormat="1" ht="12.75">
      <c r="A72" s="91"/>
      <c r="B72" s="59"/>
      <c r="C72" s="59"/>
      <c r="D72" s="59"/>
      <c r="E72" s="43" t="s">
        <v>8</v>
      </c>
      <c r="F72" s="12">
        <f>SUM(G72:K72)</f>
        <v>0</v>
      </c>
      <c r="G72" s="19">
        <v>0</v>
      </c>
      <c r="H72" s="12">
        <v>0</v>
      </c>
      <c r="I72" s="12">
        <v>0</v>
      </c>
      <c r="J72" s="12">
        <v>0</v>
      </c>
      <c r="K72" s="12">
        <v>0</v>
      </c>
      <c r="L72" s="59"/>
    </row>
    <row r="73" spans="1:12" ht="12.75">
      <c r="A73" s="91"/>
      <c r="B73" s="59"/>
      <c r="C73" s="59"/>
      <c r="D73" s="59"/>
      <c r="E73" s="43" t="s">
        <v>9</v>
      </c>
      <c r="F73" s="19">
        <f>G73+H73+I73+J73+K73</f>
        <v>2317356.7199999997</v>
      </c>
      <c r="G73" s="19">
        <v>417356.72</v>
      </c>
      <c r="H73" s="12">
        <v>1900000</v>
      </c>
      <c r="I73" s="12"/>
      <c r="J73" s="12"/>
      <c r="K73" s="12"/>
      <c r="L73" s="59"/>
    </row>
    <row r="74" spans="1:12" ht="12.75">
      <c r="A74" s="91"/>
      <c r="B74" s="59"/>
      <c r="C74" s="59"/>
      <c r="D74" s="59"/>
      <c r="E74" s="43" t="s">
        <v>10</v>
      </c>
      <c r="F74" s="12">
        <f>SUM(G74:K74)</f>
        <v>0</v>
      </c>
      <c r="G74" s="19">
        <v>0</v>
      </c>
      <c r="H74" s="12">
        <v>0</v>
      </c>
      <c r="I74" s="12">
        <v>0</v>
      </c>
      <c r="J74" s="12">
        <v>0</v>
      </c>
      <c r="K74" s="12">
        <v>0</v>
      </c>
      <c r="L74" s="59"/>
    </row>
    <row r="75" spans="1:12" ht="18.75" customHeight="1">
      <c r="A75" s="92"/>
      <c r="B75" s="59"/>
      <c r="C75" s="59"/>
      <c r="D75" s="59"/>
      <c r="E75" s="43" t="s">
        <v>11</v>
      </c>
      <c r="F75" s="12">
        <f>SUM(G75:K75)</f>
        <v>0</v>
      </c>
      <c r="G75" s="19">
        <v>0</v>
      </c>
      <c r="H75" s="12">
        <v>0</v>
      </c>
      <c r="I75" s="12">
        <v>0</v>
      </c>
      <c r="J75" s="12">
        <v>0</v>
      </c>
      <c r="K75" s="12">
        <v>0</v>
      </c>
      <c r="L75" s="59"/>
    </row>
    <row r="76" spans="1:12" s="16" customFormat="1" ht="12.75" customHeight="1">
      <c r="A76" s="102" t="s">
        <v>28</v>
      </c>
      <c r="B76" s="83" t="s">
        <v>41</v>
      </c>
      <c r="C76" s="59" t="s">
        <v>51</v>
      </c>
      <c r="D76" s="59" t="s">
        <v>19</v>
      </c>
      <c r="E76" s="43" t="s">
        <v>6</v>
      </c>
      <c r="F76" s="13">
        <f>F78+F79</f>
        <v>3244673.68</v>
      </c>
      <c r="G76" s="37">
        <f>G79+G78</f>
        <v>2857473.68</v>
      </c>
      <c r="H76" s="13">
        <f>H78+H79</f>
        <v>387200</v>
      </c>
      <c r="I76" s="13">
        <f>SUM(I77:I81)</f>
        <v>0</v>
      </c>
      <c r="J76" s="13">
        <f>SUM(J77:J81)</f>
        <v>0</v>
      </c>
      <c r="K76" s="13">
        <f>SUM(K77:K81)</f>
        <v>0</v>
      </c>
      <c r="L76" s="62" t="s">
        <v>57</v>
      </c>
    </row>
    <row r="77" spans="1:12" ht="12.75">
      <c r="A77" s="103"/>
      <c r="B77" s="85"/>
      <c r="C77" s="59"/>
      <c r="D77" s="59"/>
      <c r="E77" s="43" t="s">
        <v>7</v>
      </c>
      <c r="F77" s="12">
        <f>SUM(G77:K77)</f>
        <v>0</v>
      </c>
      <c r="G77" s="19">
        <v>0</v>
      </c>
      <c r="H77" s="12">
        <v>0</v>
      </c>
      <c r="I77" s="12">
        <v>0</v>
      </c>
      <c r="J77" s="12">
        <v>0</v>
      </c>
      <c r="K77" s="12">
        <v>0</v>
      </c>
      <c r="L77" s="62"/>
    </row>
    <row r="78" spans="1:12" s="9" customFormat="1" ht="12.75">
      <c r="A78" s="103"/>
      <c r="B78" s="85"/>
      <c r="C78" s="59"/>
      <c r="D78" s="59"/>
      <c r="E78" s="43" t="s">
        <v>8</v>
      </c>
      <c r="F78" s="12">
        <f>G78+H78</f>
        <v>3082440</v>
      </c>
      <c r="G78" s="19">
        <v>2714600</v>
      </c>
      <c r="H78" s="12">
        <v>367840</v>
      </c>
      <c r="I78" s="12">
        <v>0</v>
      </c>
      <c r="J78" s="12">
        <v>0</v>
      </c>
      <c r="K78" s="12">
        <v>0</v>
      </c>
      <c r="L78" s="62"/>
    </row>
    <row r="79" spans="1:12" ht="12.75">
      <c r="A79" s="103"/>
      <c r="B79" s="85"/>
      <c r="C79" s="59"/>
      <c r="D79" s="59"/>
      <c r="E79" s="43" t="s">
        <v>9</v>
      </c>
      <c r="F79" s="12">
        <f>G79+H79</f>
        <v>162233.68</v>
      </c>
      <c r="G79" s="19">
        <v>142873.68</v>
      </c>
      <c r="H79" s="12">
        <v>19360</v>
      </c>
      <c r="I79" s="12">
        <v>0</v>
      </c>
      <c r="J79" s="12">
        <v>0</v>
      </c>
      <c r="K79" s="12">
        <v>0</v>
      </c>
      <c r="L79" s="62"/>
    </row>
    <row r="80" spans="1:12" ht="12.75">
      <c r="A80" s="103"/>
      <c r="B80" s="85"/>
      <c r="C80" s="59"/>
      <c r="D80" s="59"/>
      <c r="E80" s="43" t="s">
        <v>10</v>
      </c>
      <c r="F80" s="12">
        <f>SUM(G80:K80)</f>
        <v>0</v>
      </c>
      <c r="G80" s="19">
        <v>0</v>
      </c>
      <c r="H80" s="12">
        <v>0</v>
      </c>
      <c r="I80" s="12">
        <v>0</v>
      </c>
      <c r="J80" s="12">
        <v>0</v>
      </c>
      <c r="K80" s="12">
        <v>0</v>
      </c>
      <c r="L80" s="62"/>
    </row>
    <row r="81" spans="1:12" ht="14.25" customHeight="1">
      <c r="A81" s="103"/>
      <c r="B81" s="95"/>
      <c r="C81" s="59"/>
      <c r="D81" s="59"/>
      <c r="E81" s="43" t="s">
        <v>11</v>
      </c>
      <c r="F81" s="12">
        <f>SUM(G81:K81)</f>
        <v>0</v>
      </c>
      <c r="G81" s="19">
        <v>0</v>
      </c>
      <c r="H81" s="12">
        <v>0</v>
      </c>
      <c r="I81" s="12">
        <v>0</v>
      </c>
      <c r="J81" s="12">
        <v>0</v>
      </c>
      <c r="K81" s="12">
        <v>0</v>
      </c>
      <c r="L81" s="62"/>
    </row>
    <row r="82" spans="1:12" ht="16.5" customHeight="1">
      <c r="A82" s="110" t="s">
        <v>44</v>
      </c>
      <c r="B82" s="83" t="s">
        <v>54</v>
      </c>
      <c r="C82" s="59" t="s">
        <v>51</v>
      </c>
      <c r="D82" s="59" t="s">
        <v>19</v>
      </c>
      <c r="E82" s="43" t="s">
        <v>6</v>
      </c>
      <c r="F82" s="13">
        <f>G82+H82+I82+J82+K82</f>
        <v>1000000</v>
      </c>
      <c r="G82" s="37">
        <v>0</v>
      </c>
      <c r="H82" s="13">
        <v>0</v>
      </c>
      <c r="I82" s="13">
        <v>1000000</v>
      </c>
      <c r="J82" s="13">
        <v>0</v>
      </c>
      <c r="K82" s="13">
        <v>0</v>
      </c>
      <c r="L82" s="62" t="s">
        <v>55</v>
      </c>
    </row>
    <row r="83" spans="1:12" ht="12.75">
      <c r="A83" s="110"/>
      <c r="B83" s="85"/>
      <c r="C83" s="59"/>
      <c r="D83" s="59"/>
      <c r="E83" s="43" t="s">
        <v>7</v>
      </c>
      <c r="F83" s="12">
        <v>0</v>
      </c>
      <c r="G83" s="19">
        <v>0</v>
      </c>
      <c r="H83" s="12">
        <v>0</v>
      </c>
      <c r="I83" s="12">
        <v>0</v>
      </c>
      <c r="J83" s="13">
        <v>0</v>
      </c>
      <c r="K83" s="12">
        <v>0</v>
      </c>
      <c r="L83" s="62"/>
    </row>
    <row r="84" spans="1:12" ht="12.75">
      <c r="A84" s="110"/>
      <c r="B84" s="85"/>
      <c r="C84" s="59"/>
      <c r="D84" s="59"/>
      <c r="E84" s="43" t="s">
        <v>8</v>
      </c>
      <c r="F84" s="12">
        <v>0</v>
      </c>
      <c r="G84" s="19">
        <v>0</v>
      </c>
      <c r="H84" s="12">
        <v>0</v>
      </c>
      <c r="I84" s="12">
        <v>0</v>
      </c>
      <c r="J84" s="13">
        <v>0</v>
      </c>
      <c r="K84" s="12">
        <v>0</v>
      </c>
      <c r="L84" s="62"/>
    </row>
    <row r="85" spans="1:12" ht="12.75">
      <c r="A85" s="110"/>
      <c r="B85" s="85"/>
      <c r="C85" s="59"/>
      <c r="D85" s="59"/>
      <c r="E85" s="43" t="s">
        <v>9</v>
      </c>
      <c r="F85" s="12">
        <f>G85+H85+I85+J85+K85</f>
        <v>1000000</v>
      </c>
      <c r="G85" s="19">
        <f>G82-G84</f>
        <v>0</v>
      </c>
      <c r="H85" s="12">
        <v>0</v>
      </c>
      <c r="I85" s="12">
        <v>1000000</v>
      </c>
      <c r="J85" s="13">
        <v>0</v>
      </c>
      <c r="K85" s="12">
        <v>0</v>
      </c>
      <c r="L85" s="62"/>
    </row>
    <row r="86" spans="1:12" ht="12.75">
      <c r="A86" s="110"/>
      <c r="B86" s="85"/>
      <c r="C86" s="59"/>
      <c r="D86" s="59"/>
      <c r="E86" s="43" t="s">
        <v>10</v>
      </c>
      <c r="F86" s="12">
        <f>SUM(G86:K86)</f>
        <v>0</v>
      </c>
      <c r="G86" s="19">
        <v>0</v>
      </c>
      <c r="H86" s="12">
        <v>0</v>
      </c>
      <c r="I86" s="12">
        <v>0</v>
      </c>
      <c r="J86" s="13">
        <v>0</v>
      </c>
      <c r="K86" s="12">
        <v>0</v>
      </c>
      <c r="L86" s="62"/>
    </row>
    <row r="87" spans="1:12" ht="16.5" customHeight="1">
      <c r="A87" s="110"/>
      <c r="B87" s="85"/>
      <c r="C87" s="59"/>
      <c r="D87" s="59"/>
      <c r="E87" s="43" t="s">
        <v>11</v>
      </c>
      <c r="F87" s="12">
        <f>SUM(G87:K87)</f>
        <v>0</v>
      </c>
      <c r="G87" s="19">
        <v>0</v>
      </c>
      <c r="H87" s="12">
        <v>0</v>
      </c>
      <c r="I87" s="12">
        <v>0</v>
      </c>
      <c r="J87" s="13">
        <v>0</v>
      </c>
      <c r="K87" s="12">
        <v>0</v>
      </c>
      <c r="L87" s="62"/>
    </row>
    <row r="88" spans="1:12" ht="11.25" customHeight="1">
      <c r="A88" s="103" t="s">
        <v>58</v>
      </c>
      <c r="B88" s="59" t="s">
        <v>24</v>
      </c>
      <c r="C88" s="83" t="s">
        <v>51</v>
      </c>
      <c r="D88" s="83" t="s">
        <v>19</v>
      </c>
      <c r="E88" s="83" t="s">
        <v>6</v>
      </c>
      <c r="F88" s="51">
        <f>G88</f>
        <v>3033743</v>
      </c>
      <c r="G88" s="53">
        <v>3033743</v>
      </c>
      <c r="H88" s="104">
        <v>0</v>
      </c>
      <c r="I88" s="104">
        <v>271777</v>
      </c>
      <c r="J88" s="104">
        <v>0</v>
      </c>
      <c r="K88" s="104">
        <v>0</v>
      </c>
      <c r="L88" s="93" t="s">
        <v>48</v>
      </c>
    </row>
    <row r="89" spans="1:12" ht="1.5" customHeight="1" hidden="1">
      <c r="A89" s="103"/>
      <c r="B89" s="59"/>
      <c r="C89" s="85"/>
      <c r="D89" s="85"/>
      <c r="E89" s="85"/>
      <c r="F89" s="52"/>
      <c r="G89" s="54"/>
      <c r="H89" s="105"/>
      <c r="I89" s="105"/>
      <c r="J89" s="105"/>
      <c r="K89" s="105"/>
      <c r="L89" s="86"/>
    </row>
    <row r="90" spans="1:12" ht="0.75" customHeight="1">
      <c r="A90" s="103"/>
      <c r="B90" s="59"/>
      <c r="C90" s="85"/>
      <c r="D90" s="85"/>
      <c r="E90" s="85"/>
      <c r="F90" s="52"/>
      <c r="G90" s="54"/>
      <c r="H90" s="105"/>
      <c r="I90" s="105"/>
      <c r="J90" s="105"/>
      <c r="K90" s="105"/>
      <c r="L90" s="86"/>
    </row>
    <row r="91" spans="1:12" ht="0.75" customHeight="1" hidden="1">
      <c r="A91" s="103"/>
      <c r="B91" s="59"/>
      <c r="C91" s="85"/>
      <c r="D91" s="85"/>
      <c r="E91" s="85"/>
      <c r="F91" s="52"/>
      <c r="G91" s="54"/>
      <c r="H91" s="105"/>
      <c r="I91" s="105"/>
      <c r="J91" s="105"/>
      <c r="K91" s="105"/>
      <c r="L91" s="86"/>
    </row>
    <row r="92" spans="1:12" ht="12.75" customHeight="1" hidden="1">
      <c r="A92" s="103"/>
      <c r="B92" s="59"/>
      <c r="C92" s="85"/>
      <c r="D92" s="85"/>
      <c r="E92" s="85"/>
      <c r="F92" s="52"/>
      <c r="G92" s="54"/>
      <c r="H92" s="105"/>
      <c r="I92" s="105"/>
      <c r="J92" s="105"/>
      <c r="K92" s="105"/>
      <c r="L92" s="86"/>
    </row>
    <row r="93" spans="1:12" ht="23.25" customHeight="1" hidden="1" thickBot="1">
      <c r="A93" s="103"/>
      <c r="B93" s="59"/>
      <c r="C93" s="85"/>
      <c r="D93" s="85"/>
      <c r="E93" s="85"/>
      <c r="F93" s="52"/>
      <c r="G93" s="54"/>
      <c r="H93" s="105"/>
      <c r="I93" s="105"/>
      <c r="J93" s="105"/>
      <c r="K93" s="105"/>
      <c r="L93" s="86"/>
    </row>
    <row r="94" spans="1:12" ht="4.5" customHeight="1">
      <c r="A94" s="103"/>
      <c r="B94" s="59"/>
      <c r="C94" s="85"/>
      <c r="D94" s="85"/>
      <c r="E94" s="95"/>
      <c r="F94" s="11"/>
      <c r="G94" s="55"/>
      <c r="H94" s="106"/>
      <c r="I94" s="106"/>
      <c r="J94" s="106"/>
      <c r="K94" s="106"/>
      <c r="L94" s="86"/>
    </row>
    <row r="95" spans="1:12" ht="12.75">
      <c r="A95" s="103"/>
      <c r="B95" s="59"/>
      <c r="C95" s="85"/>
      <c r="D95" s="85"/>
      <c r="E95" s="43" t="s">
        <v>7</v>
      </c>
      <c r="F95" s="12">
        <f>SUM(G95:K95)</f>
        <v>0</v>
      </c>
      <c r="G95" s="19">
        <v>0</v>
      </c>
      <c r="H95" s="12">
        <v>0</v>
      </c>
      <c r="I95" s="12">
        <v>0</v>
      </c>
      <c r="J95" s="13">
        <v>0</v>
      </c>
      <c r="K95" s="12">
        <v>0</v>
      </c>
      <c r="L95" s="86"/>
    </row>
    <row r="96" spans="1:12" ht="12.75">
      <c r="A96" s="103"/>
      <c r="B96" s="59"/>
      <c r="C96" s="85"/>
      <c r="D96" s="85"/>
      <c r="E96" s="43" t="s">
        <v>8</v>
      </c>
      <c r="F96" s="12">
        <f>SUM(G96:K96)</f>
        <v>2578681.5</v>
      </c>
      <c r="G96" s="19">
        <v>2578681.5</v>
      </c>
      <c r="H96" s="12">
        <v>0</v>
      </c>
      <c r="I96" s="12">
        <v>0</v>
      </c>
      <c r="J96" s="13">
        <v>0</v>
      </c>
      <c r="K96" s="12">
        <v>0</v>
      </c>
      <c r="L96" s="86"/>
    </row>
    <row r="97" spans="1:12" ht="12.75">
      <c r="A97" s="103"/>
      <c r="B97" s="59"/>
      <c r="C97" s="85"/>
      <c r="D97" s="85"/>
      <c r="E97" s="43" t="s">
        <v>9</v>
      </c>
      <c r="F97" s="12">
        <f>G97</f>
        <v>455061.5</v>
      </c>
      <c r="G97" s="19">
        <f>G88-G96</f>
        <v>455061.5</v>
      </c>
      <c r="H97" s="12">
        <v>0</v>
      </c>
      <c r="I97" s="12">
        <v>271777</v>
      </c>
      <c r="J97" s="13">
        <v>0</v>
      </c>
      <c r="K97" s="12">
        <v>0</v>
      </c>
      <c r="L97" s="86"/>
    </row>
    <row r="98" spans="1:12" ht="12.75">
      <c r="A98" s="103"/>
      <c r="B98" s="59"/>
      <c r="C98" s="85"/>
      <c r="D98" s="85"/>
      <c r="E98" s="43" t="s">
        <v>10</v>
      </c>
      <c r="F98" s="12">
        <f>SUM(G98:K98)</f>
        <v>0</v>
      </c>
      <c r="G98" s="19">
        <v>0</v>
      </c>
      <c r="H98" s="12">
        <v>0</v>
      </c>
      <c r="I98" s="12">
        <v>0</v>
      </c>
      <c r="J98" s="13">
        <v>0</v>
      </c>
      <c r="K98" s="12">
        <v>0</v>
      </c>
      <c r="L98" s="86"/>
    </row>
    <row r="99" spans="1:12" ht="12.75">
      <c r="A99" s="103"/>
      <c r="B99" s="59"/>
      <c r="C99" s="85"/>
      <c r="D99" s="85"/>
      <c r="E99" s="43" t="s">
        <v>11</v>
      </c>
      <c r="F99" s="12">
        <f>SUM(G99:K99)</f>
        <v>0</v>
      </c>
      <c r="G99" s="19">
        <v>0</v>
      </c>
      <c r="H99" s="12">
        <v>0</v>
      </c>
      <c r="I99" s="12">
        <v>0</v>
      </c>
      <c r="J99" s="13">
        <v>0</v>
      </c>
      <c r="K99" s="12">
        <v>0</v>
      </c>
      <c r="L99" s="86"/>
    </row>
    <row r="100" spans="1:12" ht="12.75">
      <c r="A100" s="103"/>
      <c r="B100" s="59"/>
      <c r="C100" s="85"/>
      <c r="D100" s="85"/>
      <c r="E100" s="43" t="s">
        <v>6</v>
      </c>
      <c r="F100" s="13">
        <f>G100+H100+I100+J100+K100</f>
        <v>4783282.4</v>
      </c>
      <c r="G100" s="37">
        <f>G101+G102+G103+G104+G105</f>
        <v>1560000</v>
      </c>
      <c r="H100" s="13">
        <v>1694950</v>
      </c>
      <c r="I100" s="13">
        <v>528332.4</v>
      </c>
      <c r="J100" s="13">
        <v>500000</v>
      </c>
      <c r="K100" s="12">
        <v>500000</v>
      </c>
      <c r="L100" s="86"/>
    </row>
    <row r="101" spans="1:12" ht="12.75">
      <c r="A101" s="103"/>
      <c r="B101" s="59"/>
      <c r="C101" s="85"/>
      <c r="D101" s="85"/>
      <c r="E101" s="43" t="s">
        <v>7</v>
      </c>
      <c r="F101" s="12">
        <f>SUM(G101:K101)</f>
        <v>0</v>
      </c>
      <c r="G101" s="19">
        <v>0</v>
      </c>
      <c r="H101" s="12">
        <v>0</v>
      </c>
      <c r="I101" s="12">
        <v>0</v>
      </c>
      <c r="J101" s="13">
        <v>0</v>
      </c>
      <c r="K101" s="12">
        <v>0</v>
      </c>
      <c r="L101" s="86"/>
    </row>
    <row r="102" spans="1:12" ht="12.75">
      <c r="A102" s="103"/>
      <c r="B102" s="59"/>
      <c r="C102" s="85"/>
      <c r="D102" s="85"/>
      <c r="E102" s="43" t="s">
        <v>8</v>
      </c>
      <c r="F102" s="12">
        <v>0</v>
      </c>
      <c r="G102" s="12">
        <v>0</v>
      </c>
      <c r="H102" s="12">
        <v>1694950</v>
      </c>
      <c r="I102" s="12">
        <v>0</v>
      </c>
      <c r="J102" s="12">
        <v>0</v>
      </c>
      <c r="K102" s="12">
        <v>0</v>
      </c>
      <c r="L102" s="86"/>
    </row>
    <row r="103" spans="1:12" ht="12.75">
      <c r="A103" s="103"/>
      <c r="B103" s="59"/>
      <c r="C103" s="85"/>
      <c r="D103" s="85"/>
      <c r="E103" s="43" t="s">
        <v>9</v>
      </c>
      <c r="F103" s="12">
        <f>G103+H103+I103+J103+K103</f>
        <v>3088332.4</v>
      </c>
      <c r="G103" s="19">
        <v>1560000</v>
      </c>
      <c r="H103" s="12"/>
      <c r="I103" s="12">
        <v>528332.4</v>
      </c>
      <c r="J103" s="13">
        <v>500000</v>
      </c>
      <c r="K103" s="12">
        <v>500000</v>
      </c>
      <c r="L103" s="86"/>
    </row>
    <row r="104" spans="1:12" ht="12.75">
      <c r="A104" s="103"/>
      <c r="B104" s="59"/>
      <c r="C104" s="85"/>
      <c r="D104" s="85"/>
      <c r="E104" s="43" t="s">
        <v>10</v>
      </c>
      <c r="F104" s="12">
        <f>SUM(G104:K104)</f>
        <v>0</v>
      </c>
      <c r="G104" s="19">
        <v>0</v>
      </c>
      <c r="H104" s="12">
        <v>0</v>
      </c>
      <c r="I104" s="12">
        <v>0</v>
      </c>
      <c r="J104" s="13">
        <v>0</v>
      </c>
      <c r="K104" s="12">
        <v>0</v>
      </c>
      <c r="L104" s="86"/>
    </row>
    <row r="105" spans="1:12" ht="13.5" thickBot="1">
      <c r="A105" s="109"/>
      <c r="B105" s="59"/>
      <c r="C105" s="107"/>
      <c r="D105" s="107"/>
      <c r="E105" s="50" t="s">
        <v>11</v>
      </c>
      <c r="F105" s="14">
        <f>SUM(G105:K105)</f>
        <v>0</v>
      </c>
      <c r="G105" s="20">
        <v>0</v>
      </c>
      <c r="H105" s="14">
        <v>0</v>
      </c>
      <c r="I105" s="14">
        <v>0</v>
      </c>
      <c r="J105" s="21">
        <v>0</v>
      </c>
      <c r="K105" s="14">
        <v>0</v>
      </c>
      <c r="L105" s="108"/>
    </row>
    <row r="106" spans="1:12" ht="12.75">
      <c r="A106" s="98" t="s">
        <v>12</v>
      </c>
      <c r="B106" s="99"/>
      <c r="C106" s="99"/>
      <c r="D106" s="99"/>
      <c r="E106" s="46" t="s">
        <v>6</v>
      </c>
      <c r="F106" s="17">
        <f>G106+H106+I106+J106+K106</f>
        <v>34666325.03</v>
      </c>
      <c r="G106" s="18">
        <f>G100+G88+G76+G70+G64+G58+G46+G40+G34+G27+G20+G7</f>
        <v>16399705.77</v>
      </c>
      <c r="H106" s="17">
        <f>H100+H76+H88+H70+H34+H27+H20</f>
        <v>2875150</v>
      </c>
      <c r="I106" s="17">
        <f>I100+I88+I82+I76+I70+I64+I58+I52+I46+I40+I34+I27+I20+I13+I7</f>
        <v>11291469.26</v>
      </c>
      <c r="J106" s="11">
        <f>J100+J58+J34+J20+J64</f>
        <v>2050000</v>
      </c>
      <c r="K106" s="22">
        <f>K100+K58+K34+K20+K64</f>
        <v>2050000</v>
      </c>
      <c r="L106" s="96" t="s">
        <v>12</v>
      </c>
    </row>
    <row r="107" spans="1:12" ht="12.75">
      <c r="A107" s="74"/>
      <c r="B107" s="72"/>
      <c r="C107" s="72"/>
      <c r="D107" s="72"/>
      <c r="E107" s="47" t="s">
        <v>7</v>
      </c>
      <c r="F107" s="3">
        <v>0</v>
      </c>
      <c r="G107" s="4">
        <v>0</v>
      </c>
      <c r="H107" s="3">
        <v>0</v>
      </c>
      <c r="I107" s="3">
        <v>0</v>
      </c>
      <c r="J107" s="13">
        <v>0</v>
      </c>
      <c r="K107" s="12">
        <v>0</v>
      </c>
      <c r="L107" s="79"/>
    </row>
    <row r="108" spans="1:12" ht="12.75">
      <c r="A108" s="74"/>
      <c r="B108" s="72"/>
      <c r="C108" s="72"/>
      <c r="D108" s="72"/>
      <c r="E108" s="47" t="s">
        <v>8</v>
      </c>
      <c r="F108" s="3">
        <f>G108+H108+I108+J108+K108</f>
        <v>18281197.35</v>
      </c>
      <c r="G108" s="4">
        <f>G96+G78+G66+G60+G48+G42</f>
        <v>10321997.49</v>
      </c>
      <c r="H108" s="3">
        <f>H78</f>
        <v>367840</v>
      </c>
      <c r="I108" s="3">
        <f>I54</f>
        <v>7591359.86</v>
      </c>
      <c r="J108" s="13">
        <v>0</v>
      </c>
      <c r="K108" s="12">
        <v>0</v>
      </c>
      <c r="L108" s="79"/>
    </row>
    <row r="109" spans="1:12" ht="12.75">
      <c r="A109" s="74"/>
      <c r="B109" s="72"/>
      <c r="C109" s="72"/>
      <c r="D109" s="72"/>
      <c r="E109" s="47" t="s">
        <v>9</v>
      </c>
      <c r="F109" s="3">
        <f>G109+H109+I109+J109+K109</f>
        <v>16385127.68</v>
      </c>
      <c r="G109" s="4">
        <f>G103+G97+G79+G73+G67+G61+G49+G43+G37+G30+G23+G10</f>
        <v>6077708.28</v>
      </c>
      <c r="H109" s="3">
        <f>H106-H108</f>
        <v>2507310</v>
      </c>
      <c r="I109" s="3">
        <f>I103+I97+I85+I79+I67+I55+I49+I43+I37+I30+I23+I16+I10</f>
        <v>3700109.3999999994</v>
      </c>
      <c r="J109" s="13">
        <f>J106</f>
        <v>2050000</v>
      </c>
      <c r="K109" s="12">
        <f>K106</f>
        <v>2050000</v>
      </c>
      <c r="L109" s="79"/>
    </row>
    <row r="110" spans="1:12" ht="12.75">
      <c r="A110" s="74"/>
      <c r="B110" s="72"/>
      <c r="C110" s="72"/>
      <c r="D110" s="72"/>
      <c r="E110" s="47" t="s">
        <v>10</v>
      </c>
      <c r="F110" s="3">
        <v>0</v>
      </c>
      <c r="G110" s="4">
        <v>0</v>
      </c>
      <c r="H110" s="3">
        <v>0</v>
      </c>
      <c r="I110" s="3">
        <v>0</v>
      </c>
      <c r="J110" s="13">
        <v>0</v>
      </c>
      <c r="K110" s="12">
        <v>0</v>
      </c>
      <c r="L110" s="79"/>
    </row>
    <row r="111" spans="1:12" ht="13.5" thickBot="1">
      <c r="A111" s="100"/>
      <c r="B111" s="101"/>
      <c r="C111" s="101"/>
      <c r="D111" s="101"/>
      <c r="E111" s="49" t="s">
        <v>11</v>
      </c>
      <c r="F111" s="38">
        <v>0</v>
      </c>
      <c r="G111" s="39">
        <v>0</v>
      </c>
      <c r="H111" s="38">
        <v>0</v>
      </c>
      <c r="I111" s="38">
        <v>0</v>
      </c>
      <c r="J111" s="21">
        <v>0</v>
      </c>
      <c r="K111" s="14">
        <v>0</v>
      </c>
      <c r="L111" s="97"/>
    </row>
    <row r="112" spans="1:12" ht="12.75">
      <c r="A112" s="1"/>
      <c r="B112" s="1"/>
      <c r="C112" s="1"/>
      <c r="D112" s="1"/>
      <c r="E112" s="1"/>
      <c r="F112" s="1"/>
      <c r="G112" s="8"/>
      <c r="H112" s="1"/>
      <c r="I112" s="40"/>
      <c r="J112" s="40"/>
      <c r="K112" s="40"/>
      <c r="L112" s="1"/>
    </row>
    <row r="113" spans="1:12" ht="12.75">
      <c r="A113" s="1"/>
      <c r="B113" s="1"/>
      <c r="C113" s="1"/>
      <c r="D113" s="1"/>
      <c r="E113" s="1"/>
      <c r="F113" s="1"/>
      <c r="G113" s="8">
        <f>1560000+30000+200000+417356.72+600000+1051126.32+3033743+2857473.68+1178278.14+2466864+2171463.91+833400</f>
        <v>16399705.770000001</v>
      </c>
      <c r="H113" s="1"/>
      <c r="I113" s="40"/>
      <c r="J113" s="40"/>
      <c r="K113" s="40"/>
      <c r="L113" s="1"/>
    </row>
    <row r="114" spans="1:12" ht="12.75">
      <c r="A114" s="1"/>
      <c r="B114" s="1"/>
      <c r="C114" s="1"/>
      <c r="D114" s="1"/>
      <c r="E114" s="1"/>
      <c r="F114" s="1"/>
      <c r="G114" s="8">
        <f>16399705.77-G113</f>
        <v>0</v>
      </c>
      <c r="H114" s="1"/>
      <c r="I114" s="94">
        <f>G109+G108</f>
        <v>16399705.77</v>
      </c>
      <c r="J114" s="94"/>
      <c r="K114" s="94"/>
      <c r="L114" s="1"/>
    </row>
    <row r="115" spans="1:12" ht="12.75">
      <c r="A115" s="1"/>
      <c r="B115" s="1"/>
      <c r="C115" s="1"/>
      <c r="D115" s="1"/>
      <c r="E115" s="1"/>
      <c r="F115" s="1"/>
      <c r="G115" s="8">
        <f>1178278.14-835634.86</f>
        <v>342643.2799999999</v>
      </c>
      <c r="H115" s="1"/>
      <c r="I115" s="40"/>
      <c r="J115" s="40"/>
      <c r="K115" s="40"/>
      <c r="L115" s="1"/>
    </row>
    <row r="116" spans="1:12" ht="12.75">
      <c r="A116" s="1"/>
      <c r="B116" s="1"/>
      <c r="C116" s="1"/>
      <c r="D116" s="1"/>
      <c r="E116" s="41"/>
      <c r="F116" s="1"/>
      <c r="G116" s="8">
        <f>G113-G106</f>
        <v>0</v>
      </c>
      <c r="H116" s="1"/>
      <c r="I116" s="40"/>
      <c r="J116" s="40"/>
      <c r="K116" s="40"/>
      <c r="L116" s="1"/>
    </row>
    <row r="117" spans="1:12" ht="12.75">
      <c r="A117" s="1"/>
      <c r="B117" s="1"/>
      <c r="C117" s="1"/>
      <c r="D117" s="1"/>
      <c r="E117" s="1"/>
      <c r="F117" s="1"/>
      <c r="G117" s="8"/>
      <c r="H117" s="1"/>
      <c r="I117" s="40"/>
      <c r="J117" s="40"/>
      <c r="K117" s="40"/>
      <c r="L117" s="1"/>
    </row>
    <row r="118" spans="1:12" ht="12.75">
      <c r="A118" s="1"/>
      <c r="B118" s="1"/>
      <c r="C118" s="1"/>
      <c r="D118" s="1"/>
      <c r="E118" s="1"/>
      <c r="F118" s="1"/>
      <c r="G118" s="8"/>
      <c r="H118" s="1"/>
      <c r="I118" s="40"/>
      <c r="J118" s="40"/>
      <c r="K118" s="40"/>
      <c r="L118" s="1"/>
    </row>
    <row r="119" spans="1:12" ht="12.75">
      <c r="A119" s="1"/>
      <c r="B119" s="1"/>
      <c r="C119" s="1"/>
      <c r="D119" s="1"/>
      <c r="E119" s="1"/>
      <c r="F119" s="1"/>
      <c r="G119" s="8"/>
      <c r="H119" s="1"/>
      <c r="I119" s="40"/>
      <c r="J119" s="40"/>
      <c r="K119" s="40"/>
      <c r="L119" s="1"/>
    </row>
    <row r="120" spans="1:12" ht="12.75">
      <c r="A120" s="1"/>
      <c r="B120" s="1"/>
      <c r="C120" s="1"/>
      <c r="D120" s="1"/>
      <c r="E120" s="1"/>
      <c r="F120" s="1"/>
      <c r="G120" s="8"/>
      <c r="H120" s="1"/>
      <c r="I120" s="40"/>
      <c r="J120" s="40"/>
      <c r="K120" s="40"/>
      <c r="L120" s="1"/>
    </row>
    <row r="121" spans="1:12" ht="12.75">
      <c r="A121" s="1"/>
      <c r="B121" s="1"/>
      <c r="C121" s="1"/>
      <c r="D121" s="1"/>
      <c r="E121" s="1"/>
      <c r="F121" s="1"/>
      <c r="G121" s="8"/>
      <c r="H121" s="1"/>
      <c r="I121" s="40"/>
      <c r="J121" s="40"/>
      <c r="K121" s="40"/>
      <c r="L121" s="1"/>
    </row>
    <row r="122" spans="1:12" ht="12.75">
      <c r="A122" s="1"/>
      <c r="B122" s="1"/>
      <c r="C122" s="1"/>
      <c r="D122" s="1"/>
      <c r="E122" s="1"/>
      <c r="F122" s="1"/>
      <c r="G122" s="8"/>
      <c r="H122" s="1"/>
      <c r="I122" s="40"/>
      <c r="J122" s="40"/>
      <c r="K122" s="40"/>
      <c r="L122" s="1"/>
    </row>
    <row r="123" spans="1:12" ht="12.75">
      <c r="A123" s="1"/>
      <c r="B123" s="1"/>
      <c r="C123" s="1"/>
      <c r="D123" s="1"/>
      <c r="E123" s="1"/>
      <c r="F123" s="1"/>
      <c r="G123" s="8"/>
      <c r="H123" s="1"/>
      <c r="I123" s="40"/>
      <c r="J123" s="40"/>
      <c r="K123" s="40"/>
      <c r="L123" s="1"/>
    </row>
    <row r="124" spans="1:12" ht="12.75">
      <c r="A124" s="1"/>
      <c r="B124" s="1"/>
      <c r="C124" s="1"/>
      <c r="D124" s="1"/>
      <c r="E124" s="1"/>
      <c r="F124" s="1"/>
      <c r="G124" s="8"/>
      <c r="H124" s="1"/>
      <c r="I124" s="40"/>
      <c r="J124" s="40"/>
      <c r="K124" s="40"/>
      <c r="L124" s="1"/>
    </row>
    <row r="125" spans="1:12" ht="12.75">
      <c r="A125" s="1"/>
      <c r="B125" s="1"/>
      <c r="C125" s="1"/>
      <c r="D125" s="1"/>
      <c r="E125" s="1"/>
      <c r="F125" s="1"/>
      <c r="G125" s="8"/>
      <c r="H125" s="1"/>
      <c r="I125" s="40"/>
      <c r="J125" s="40"/>
      <c r="K125" s="40"/>
      <c r="L125" s="1"/>
    </row>
    <row r="126" spans="1:12" ht="12.75">
      <c r="A126" s="1"/>
      <c r="B126" s="1"/>
      <c r="C126" s="1"/>
      <c r="D126" s="1"/>
      <c r="E126" s="1"/>
      <c r="F126" s="1"/>
      <c r="G126" s="8"/>
      <c r="H126" s="1"/>
      <c r="I126" s="40"/>
      <c r="J126" s="40"/>
      <c r="K126" s="40"/>
      <c r="L126" s="1"/>
    </row>
    <row r="127" spans="1:12" ht="12.75">
      <c r="A127" s="1"/>
      <c r="B127" s="1"/>
      <c r="C127" s="1"/>
      <c r="D127" s="1"/>
      <c r="E127" s="1"/>
      <c r="F127" s="1"/>
      <c r="G127" s="8"/>
      <c r="H127" s="1"/>
      <c r="I127" s="40"/>
      <c r="J127" s="40"/>
      <c r="K127" s="40"/>
      <c r="L127" s="1"/>
    </row>
    <row r="128" spans="1:12" ht="12.75">
      <c r="A128" s="1"/>
      <c r="B128" s="1"/>
      <c r="C128" s="1"/>
      <c r="D128" s="1"/>
      <c r="E128" s="1"/>
      <c r="F128" s="1"/>
      <c r="G128" s="8"/>
      <c r="H128" s="1"/>
      <c r="I128" s="40"/>
      <c r="J128" s="40"/>
      <c r="K128" s="40"/>
      <c r="L128" s="1"/>
    </row>
    <row r="129" spans="1:12" ht="12.75">
      <c r="A129" s="1"/>
      <c r="B129" s="1"/>
      <c r="C129" s="1"/>
      <c r="D129" s="1"/>
      <c r="E129" s="1"/>
      <c r="F129" s="1"/>
      <c r="G129" s="8"/>
      <c r="H129" s="1"/>
      <c r="I129" s="40"/>
      <c r="J129" s="40"/>
      <c r="K129" s="40"/>
      <c r="L129" s="1"/>
    </row>
    <row r="130" spans="1:12" ht="12.75">
      <c r="A130" s="1"/>
      <c r="B130" s="1"/>
      <c r="C130" s="1"/>
      <c r="D130" s="1"/>
      <c r="E130" s="1"/>
      <c r="F130" s="1"/>
      <c r="G130" s="8"/>
      <c r="H130" s="1"/>
      <c r="I130" s="40"/>
      <c r="J130" s="40"/>
      <c r="K130" s="40"/>
      <c r="L130" s="1"/>
    </row>
    <row r="131" spans="1:12" ht="12.75">
      <c r="A131" s="1"/>
      <c r="B131" s="1"/>
      <c r="C131" s="1"/>
      <c r="D131" s="1"/>
      <c r="E131" s="1"/>
      <c r="F131" s="1"/>
      <c r="G131" s="8"/>
      <c r="H131" s="1"/>
      <c r="I131" s="40"/>
      <c r="J131" s="40"/>
      <c r="K131" s="40"/>
      <c r="L131" s="1"/>
    </row>
    <row r="132" spans="1:12" ht="12.75">
      <c r="A132" s="1"/>
      <c r="B132" s="1"/>
      <c r="C132" s="1"/>
      <c r="D132" s="1"/>
      <c r="E132" s="1"/>
      <c r="F132" s="1"/>
      <c r="G132" s="8"/>
      <c r="H132" s="1"/>
      <c r="I132" s="40"/>
      <c r="J132" s="40"/>
      <c r="K132" s="40"/>
      <c r="L132" s="1"/>
    </row>
    <row r="133" spans="1:12" ht="12.75">
      <c r="A133" s="1"/>
      <c r="B133" s="1"/>
      <c r="C133" s="1"/>
      <c r="D133" s="1"/>
      <c r="E133" s="1"/>
      <c r="F133" s="1"/>
      <c r="G133" s="8"/>
      <c r="H133" s="1"/>
      <c r="I133" s="40"/>
      <c r="J133" s="40"/>
      <c r="K133" s="40"/>
      <c r="L133" s="1"/>
    </row>
    <row r="134" spans="1:12" ht="12.75">
      <c r="A134" s="1"/>
      <c r="B134" s="1"/>
      <c r="C134" s="1"/>
      <c r="D134" s="1"/>
      <c r="E134" s="1"/>
      <c r="F134" s="1"/>
      <c r="G134" s="8"/>
      <c r="H134" s="1"/>
      <c r="I134" s="40"/>
      <c r="J134" s="40"/>
      <c r="K134" s="40"/>
      <c r="L134" s="1"/>
    </row>
    <row r="135" spans="1:12" ht="12.75">
      <c r="A135" s="1"/>
      <c r="B135" s="1"/>
      <c r="C135" s="1"/>
      <c r="D135" s="1"/>
      <c r="E135" s="1"/>
      <c r="F135" s="1"/>
      <c r="G135" s="8"/>
      <c r="H135" s="1"/>
      <c r="I135" s="40"/>
      <c r="J135" s="40"/>
      <c r="K135" s="40"/>
      <c r="L135" s="1"/>
    </row>
    <row r="136" spans="1:12" ht="12.75">
      <c r="A136" s="1"/>
      <c r="B136" s="1"/>
      <c r="C136" s="1"/>
      <c r="D136" s="1"/>
      <c r="E136" s="1"/>
      <c r="F136" s="1"/>
      <c r="G136" s="8"/>
      <c r="H136" s="1"/>
      <c r="I136" s="40"/>
      <c r="J136" s="40"/>
      <c r="K136" s="40"/>
      <c r="L136" s="1"/>
    </row>
    <row r="137" spans="1:12" ht="12.75">
      <c r="A137" s="1"/>
      <c r="B137" s="1"/>
      <c r="C137" s="1"/>
      <c r="D137" s="1"/>
      <c r="E137" s="1"/>
      <c r="F137" s="1"/>
      <c r="G137" s="8"/>
      <c r="H137" s="1"/>
      <c r="I137" s="40"/>
      <c r="J137" s="40"/>
      <c r="K137" s="40"/>
      <c r="L137" s="1"/>
    </row>
    <row r="138" spans="1:12" ht="12.75">
      <c r="A138" s="1"/>
      <c r="B138" s="1"/>
      <c r="C138" s="1"/>
      <c r="D138" s="1"/>
      <c r="E138" s="1"/>
      <c r="F138" s="1"/>
      <c r="G138" s="8"/>
      <c r="H138" s="1"/>
      <c r="I138" s="40"/>
      <c r="J138" s="40"/>
      <c r="K138" s="40"/>
      <c r="L138" s="1"/>
    </row>
    <row r="139" spans="1:12" ht="12.75">
      <c r="A139" s="1"/>
      <c r="B139" s="1"/>
      <c r="C139" s="1"/>
      <c r="D139" s="1"/>
      <c r="E139" s="1"/>
      <c r="F139" s="1"/>
      <c r="G139" s="8"/>
      <c r="H139" s="1"/>
      <c r="I139" s="40"/>
      <c r="J139" s="40"/>
      <c r="K139" s="40"/>
      <c r="L139" s="1"/>
    </row>
    <row r="140" spans="1:12" ht="12.75">
      <c r="A140" s="1"/>
      <c r="B140" s="1"/>
      <c r="C140" s="1"/>
      <c r="D140" s="1"/>
      <c r="E140" s="1"/>
      <c r="F140" s="1"/>
      <c r="G140" s="8"/>
      <c r="H140" s="1"/>
      <c r="I140" s="40"/>
      <c r="J140" s="40"/>
      <c r="K140" s="40"/>
      <c r="L140" s="1"/>
    </row>
    <row r="141" spans="1:12" ht="12.75">
      <c r="A141" s="1"/>
      <c r="B141" s="1"/>
      <c r="C141" s="1"/>
      <c r="D141" s="1"/>
      <c r="E141" s="1"/>
      <c r="F141" s="1"/>
      <c r="G141" s="8"/>
      <c r="H141" s="1"/>
      <c r="I141" s="40"/>
      <c r="J141" s="40"/>
      <c r="K141" s="40"/>
      <c r="L141" s="1"/>
    </row>
    <row r="142" spans="1:12" ht="12.75">
      <c r="A142" s="1"/>
      <c r="B142" s="1"/>
      <c r="C142" s="1"/>
      <c r="D142" s="1"/>
      <c r="E142" s="1"/>
      <c r="F142" s="1"/>
      <c r="G142" s="8"/>
      <c r="H142" s="1"/>
      <c r="I142" s="40"/>
      <c r="J142" s="40"/>
      <c r="K142" s="40"/>
      <c r="L142" s="1"/>
    </row>
    <row r="143" spans="1:12" ht="12.75">
      <c r="A143" s="1"/>
      <c r="B143" s="1"/>
      <c r="C143" s="1"/>
      <c r="D143" s="1"/>
      <c r="E143" s="1"/>
      <c r="F143" s="1"/>
      <c r="G143" s="8"/>
      <c r="H143" s="1"/>
      <c r="I143" s="40"/>
      <c r="J143" s="40"/>
      <c r="K143" s="40"/>
      <c r="L143" s="1"/>
    </row>
    <row r="144" spans="1:12" ht="12.75">
      <c r="A144" s="1"/>
      <c r="B144" s="1"/>
      <c r="C144" s="1"/>
      <c r="D144" s="1"/>
      <c r="E144" s="1"/>
      <c r="F144" s="1"/>
      <c r="G144" s="8"/>
      <c r="H144" s="1"/>
      <c r="I144" s="40"/>
      <c r="J144" s="40"/>
      <c r="K144" s="40"/>
      <c r="L144" s="1"/>
    </row>
    <row r="145" spans="1:12" ht="12.75">
      <c r="A145" s="1"/>
      <c r="B145" s="1"/>
      <c r="C145" s="1"/>
      <c r="D145" s="1"/>
      <c r="E145" s="1"/>
      <c r="F145" s="1"/>
      <c r="G145" s="8"/>
      <c r="H145" s="1"/>
      <c r="I145" s="40"/>
      <c r="J145" s="40"/>
      <c r="K145" s="40"/>
      <c r="L145" s="1"/>
    </row>
    <row r="146" spans="1:12" ht="12.75">
      <c r="A146" s="1"/>
      <c r="B146" s="1"/>
      <c r="C146" s="1"/>
      <c r="D146" s="1"/>
      <c r="E146" s="1"/>
      <c r="F146" s="1"/>
      <c r="G146" s="8"/>
      <c r="H146" s="1"/>
      <c r="I146" s="40"/>
      <c r="J146" s="40"/>
      <c r="K146" s="40"/>
      <c r="L146" s="1"/>
    </row>
    <row r="147" spans="1:12" ht="12.75">
      <c r="A147" s="1"/>
      <c r="B147" s="1"/>
      <c r="C147" s="1"/>
      <c r="D147" s="1"/>
      <c r="E147" s="1"/>
      <c r="F147" s="1"/>
      <c r="G147" s="8"/>
      <c r="H147" s="1"/>
      <c r="I147" s="40"/>
      <c r="J147" s="40"/>
      <c r="K147" s="40"/>
      <c r="L147" s="1"/>
    </row>
    <row r="148" spans="1:12" ht="12.75">
      <c r="A148" s="1"/>
      <c r="B148" s="1"/>
      <c r="C148" s="1"/>
      <c r="D148" s="1"/>
      <c r="E148" s="1"/>
      <c r="F148" s="1"/>
      <c r="G148" s="8"/>
      <c r="H148" s="1"/>
      <c r="I148" s="40"/>
      <c r="J148" s="40"/>
      <c r="K148" s="40"/>
      <c r="L148" s="1"/>
    </row>
    <row r="149" spans="1:12" ht="12.75">
      <c r="A149" s="1"/>
      <c r="B149" s="1"/>
      <c r="C149" s="1"/>
      <c r="D149" s="1"/>
      <c r="E149" s="1"/>
      <c r="F149" s="1"/>
      <c r="G149" s="8"/>
      <c r="H149" s="1"/>
      <c r="I149" s="40"/>
      <c r="J149" s="40"/>
      <c r="K149" s="40"/>
      <c r="L149" s="1"/>
    </row>
    <row r="150" spans="1:12" ht="12.75">
      <c r="A150" s="1"/>
      <c r="B150" s="1"/>
      <c r="C150" s="1"/>
      <c r="D150" s="1"/>
      <c r="E150" s="1"/>
      <c r="F150" s="1"/>
      <c r="G150" s="8"/>
      <c r="H150" s="1"/>
      <c r="I150" s="40"/>
      <c r="J150" s="40"/>
      <c r="K150" s="40"/>
      <c r="L150" s="1"/>
    </row>
    <row r="151" spans="1:12" ht="12.75">
      <c r="A151" s="1"/>
      <c r="B151" s="1"/>
      <c r="C151" s="1"/>
      <c r="D151" s="1"/>
      <c r="E151" s="1"/>
      <c r="F151" s="1"/>
      <c r="G151" s="8"/>
      <c r="H151" s="1"/>
      <c r="I151" s="40"/>
      <c r="J151" s="40"/>
      <c r="K151" s="40"/>
      <c r="L151" s="1"/>
    </row>
    <row r="152" spans="1:12" ht="12.75">
      <c r="A152" s="1"/>
      <c r="B152" s="1"/>
      <c r="C152" s="1"/>
      <c r="D152" s="1"/>
      <c r="E152" s="1"/>
      <c r="F152" s="1"/>
      <c r="G152" s="8"/>
      <c r="H152" s="1"/>
      <c r="I152" s="40"/>
      <c r="J152" s="40"/>
      <c r="K152" s="40"/>
      <c r="L152" s="1"/>
    </row>
    <row r="153" spans="1:12" ht="12.75">
      <c r="A153" s="1"/>
      <c r="B153" s="1"/>
      <c r="C153" s="1"/>
      <c r="D153" s="1"/>
      <c r="E153" s="1"/>
      <c r="F153" s="1"/>
      <c r="G153" s="8"/>
      <c r="H153" s="1"/>
      <c r="I153" s="40"/>
      <c r="J153" s="40"/>
      <c r="K153" s="40"/>
      <c r="L153" s="1"/>
    </row>
    <row r="154" spans="1:12" ht="12.75">
      <c r="A154" s="1"/>
      <c r="B154" s="1"/>
      <c r="C154" s="1"/>
      <c r="D154" s="1"/>
      <c r="E154" s="1"/>
      <c r="F154" s="1"/>
      <c r="G154" s="8"/>
      <c r="H154" s="1"/>
      <c r="I154" s="40"/>
      <c r="J154" s="40"/>
      <c r="K154" s="40"/>
      <c r="L154" s="1"/>
    </row>
    <row r="155" spans="1:12" ht="12.75">
      <c r="A155" s="1"/>
      <c r="B155" s="1"/>
      <c r="C155" s="1"/>
      <c r="D155" s="1"/>
      <c r="E155" s="1"/>
      <c r="F155" s="1"/>
      <c r="G155" s="8"/>
      <c r="H155" s="1"/>
      <c r="I155" s="40"/>
      <c r="J155" s="40"/>
      <c r="K155" s="40"/>
      <c r="L155" s="1"/>
    </row>
    <row r="156" spans="1:12" ht="12.75">
      <c r="A156" s="1"/>
      <c r="B156" s="1"/>
      <c r="C156" s="1"/>
      <c r="D156" s="1"/>
      <c r="E156" s="1"/>
      <c r="F156" s="1"/>
      <c r="G156" s="8"/>
      <c r="H156" s="1"/>
      <c r="I156" s="40"/>
      <c r="J156" s="40"/>
      <c r="K156" s="40"/>
      <c r="L156" s="1"/>
    </row>
    <row r="157" spans="1:12" ht="12.75">
      <c r="A157" s="1"/>
      <c r="B157" s="1"/>
      <c r="C157" s="1"/>
      <c r="D157" s="1"/>
      <c r="E157" s="1"/>
      <c r="F157" s="1"/>
      <c r="G157" s="8"/>
      <c r="H157" s="1"/>
      <c r="I157" s="40"/>
      <c r="J157" s="40"/>
      <c r="K157" s="40"/>
      <c r="L157" s="1"/>
    </row>
    <row r="158" spans="1:12" ht="12.75">
      <c r="A158" s="1"/>
      <c r="B158" s="1"/>
      <c r="C158" s="1"/>
      <c r="D158" s="1"/>
      <c r="E158" s="1"/>
      <c r="F158" s="1"/>
      <c r="G158" s="8"/>
      <c r="H158" s="1"/>
      <c r="I158" s="40"/>
      <c r="J158" s="40"/>
      <c r="K158" s="40"/>
      <c r="L158" s="1"/>
    </row>
    <row r="159" spans="1:12" ht="12.75">
      <c r="A159" s="1"/>
      <c r="B159" s="1"/>
      <c r="C159" s="1"/>
      <c r="D159" s="1"/>
      <c r="E159" s="1"/>
      <c r="F159" s="1"/>
      <c r="G159" s="8"/>
      <c r="H159" s="1"/>
      <c r="I159" s="40"/>
      <c r="J159" s="40"/>
      <c r="K159" s="40"/>
      <c r="L159" s="1"/>
    </row>
    <row r="160" spans="1:12" ht="12.75">
      <c r="A160" s="1"/>
      <c r="B160" s="1"/>
      <c r="C160" s="1"/>
      <c r="D160" s="1"/>
      <c r="E160" s="1"/>
      <c r="F160" s="1"/>
      <c r="G160" s="8"/>
      <c r="H160" s="1"/>
      <c r="I160" s="40"/>
      <c r="J160" s="40"/>
      <c r="K160" s="40"/>
      <c r="L160" s="1"/>
    </row>
    <row r="161" spans="1:12" ht="12.75">
      <c r="A161" s="1"/>
      <c r="B161" s="1"/>
      <c r="C161" s="1"/>
      <c r="D161" s="1"/>
      <c r="E161" s="1"/>
      <c r="F161" s="1"/>
      <c r="G161" s="8"/>
      <c r="H161" s="1"/>
      <c r="I161" s="40"/>
      <c r="J161" s="40"/>
      <c r="K161" s="40"/>
      <c r="L161" s="1"/>
    </row>
    <row r="162" spans="1:12" ht="12.75">
      <c r="A162" s="1"/>
      <c r="B162" s="1"/>
      <c r="C162" s="1"/>
      <c r="D162" s="1"/>
      <c r="E162" s="1"/>
      <c r="F162" s="1"/>
      <c r="G162" s="8"/>
      <c r="H162" s="1"/>
      <c r="I162" s="40"/>
      <c r="J162" s="40"/>
      <c r="K162" s="40"/>
      <c r="L162" s="1"/>
    </row>
    <row r="163" spans="1:12" ht="12.75">
      <c r="A163" s="1"/>
      <c r="B163" s="1"/>
      <c r="C163" s="1"/>
      <c r="D163" s="1"/>
      <c r="E163" s="1"/>
      <c r="F163" s="1"/>
      <c r="G163" s="8"/>
      <c r="H163" s="1"/>
      <c r="I163" s="40"/>
      <c r="J163" s="40"/>
      <c r="K163" s="40"/>
      <c r="L163" s="1"/>
    </row>
    <row r="164" spans="1:12" ht="12.75">
      <c r="A164" s="1"/>
      <c r="B164" s="1"/>
      <c r="C164" s="1"/>
      <c r="D164" s="1"/>
      <c r="E164" s="1"/>
      <c r="F164" s="1"/>
      <c r="G164" s="8"/>
      <c r="H164" s="1"/>
      <c r="I164" s="40"/>
      <c r="J164" s="40"/>
      <c r="K164" s="40"/>
      <c r="L164" s="1"/>
    </row>
  </sheetData>
  <sheetProtection/>
  <mergeCells count="78">
    <mergeCell ref="L40:L45"/>
    <mergeCell ref="A88:A105"/>
    <mergeCell ref="A82:A87"/>
    <mergeCell ref="C52:C75"/>
    <mergeCell ref="C40:C51"/>
    <mergeCell ref="A52:A75"/>
    <mergeCell ref="D52:D75"/>
    <mergeCell ref="D40:D51"/>
    <mergeCell ref="L82:L87"/>
    <mergeCell ref="H88:H94"/>
    <mergeCell ref="I88:I94"/>
    <mergeCell ref="D88:D105"/>
    <mergeCell ref="C88:C105"/>
    <mergeCell ref="J88:J94"/>
    <mergeCell ref="E88:E94"/>
    <mergeCell ref="L88:L105"/>
    <mergeCell ref="K88:K94"/>
    <mergeCell ref="B82:B87"/>
    <mergeCell ref="L76:L81"/>
    <mergeCell ref="B40:B51"/>
    <mergeCell ref="B52:B75"/>
    <mergeCell ref="L58:L63"/>
    <mergeCell ref="L64:L69"/>
    <mergeCell ref="L52:L57"/>
    <mergeCell ref="C82:C87"/>
    <mergeCell ref="D82:D87"/>
    <mergeCell ref="B34:B39"/>
    <mergeCell ref="I114:K114"/>
    <mergeCell ref="L46:L51"/>
    <mergeCell ref="B76:B81"/>
    <mergeCell ref="L106:L111"/>
    <mergeCell ref="A106:D111"/>
    <mergeCell ref="A76:A81"/>
    <mergeCell ref="C76:C81"/>
    <mergeCell ref="D76:D81"/>
    <mergeCell ref="B88:B105"/>
    <mergeCell ref="A34:A39"/>
    <mergeCell ref="L20:L25"/>
    <mergeCell ref="L27:L32"/>
    <mergeCell ref="D27:D32"/>
    <mergeCell ref="A40:A51"/>
    <mergeCell ref="L70:L75"/>
    <mergeCell ref="L34:L39"/>
    <mergeCell ref="D20:D25"/>
    <mergeCell ref="D34:D39"/>
    <mergeCell ref="C7:C12"/>
    <mergeCell ref="D7:D12"/>
    <mergeCell ref="C34:C39"/>
    <mergeCell ref="A33:L33"/>
    <mergeCell ref="A19:L19"/>
    <mergeCell ref="A26:L26"/>
    <mergeCell ref="C27:C32"/>
    <mergeCell ref="B27:B32"/>
    <mergeCell ref="A20:A25"/>
    <mergeCell ref="B20:B25"/>
    <mergeCell ref="C20:C25"/>
    <mergeCell ref="A27:A32"/>
    <mergeCell ref="C3:C4"/>
    <mergeCell ref="B3:B4"/>
    <mergeCell ref="A3:A4"/>
    <mergeCell ref="A13:A18"/>
    <mergeCell ref="A6:L6"/>
    <mergeCell ref="L3:L4"/>
    <mergeCell ref="F3:K3"/>
    <mergeCell ref="L7:L12"/>
    <mergeCell ref="B13:B18"/>
    <mergeCell ref="C13:C18"/>
    <mergeCell ref="D13:D18"/>
    <mergeCell ref="L13:L18"/>
    <mergeCell ref="A7:A12"/>
    <mergeCell ref="H1:L1"/>
    <mergeCell ref="A2:L2"/>
    <mergeCell ref="E3:E4"/>
    <mergeCell ref="D3:D4"/>
    <mergeCell ref="B7:B12"/>
  </mergeCells>
  <printOptions/>
  <pageMargins left="0.25" right="0.25" top="0.75" bottom="0.14854166666666666" header="0.3" footer="0.3"/>
  <pageSetup fitToHeight="0" fitToWidth="1" horizontalDpi="600" verticalDpi="600" orientation="landscape" paperSize="9" scale="62" r:id="rId1"/>
  <rowBreaks count="1" manualBreakCount="1">
    <brk id="51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5" width="16.00390625" style="0" customWidth="1"/>
  </cols>
  <sheetData>
    <row r="1" spans="2:5" ht="25.5">
      <c r="B1" s="24" t="s">
        <v>31</v>
      </c>
      <c r="C1" s="25"/>
      <c r="D1" s="30"/>
      <c r="E1" s="30"/>
    </row>
    <row r="2" spans="2:5" ht="12.75">
      <c r="B2" s="24" t="s">
        <v>32</v>
      </c>
      <c r="C2" s="25"/>
      <c r="D2" s="30"/>
      <c r="E2" s="30"/>
    </row>
    <row r="3" spans="2:5" ht="12.75">
      <c r="B3" s="26"/>
      <c r="C3" s="26"/>
      <c r="D3" s="31"/>
      <c r="E3" s="31"/>
    </row>
    <row r="4" spans="2:5" ht="38.25">
      <c r="B4" s="27" t="s">
        <v>33</v>
      </c>
      <c r="C4" s="26"/>
      <c r="D4" s="31"/>
      <c r="E4" s="31"/>
    </row>
    <row r="5" spans="2:5" ht="12.75">
      <c r="B5" s="26"/>
      <c r="C5" s="26"/>
      <c r="D5" s="31"/>
      <c r="E5" s="31"/>
    </row>
    <row r="6" spans="2:5" ht="25.5">
      <c r="B6" s="24" t="s">
        <v>34</v>
      </c>
      <c r="C6" s="25"/>
      <c r="D6" s="30"/>
      <c r="E6" s="32" t="s">
        <v>35</v>
      </c>
    </row>
    <row r="7" spans="2:5" ht="13.5" thickBot="1">
      <c r="B7" s="26"/>
      <c r="C7" s="26"/>
      <c r="D7" s="31"/>
      <c r="E7" s="31"/>
    </row>
    <row r="8" spans="2:5" ht="39" thickBot="1">
      <c r="B8" s="28" t="s">
        <v>36</v>
      </c>
      <c r="C8" s="29"/>
      <c r="D8" s="33"/>
      <c r="E8" s="34">
        <v>12</v>
      </c>
    </row>
    <row r="9" spans="2:5" ht="12.75">
      <c r="B9" s="26"/>
      <c r="C9" s="26"/>
      <c r="D9" s="31"/>
      <c r="E9" s="31"/>
    </row>
    <row r="10" spans="2:5" ht="12.75">
      <c r="B10" s="26"/>
      <c r="C10" s="26"/>
      <c r="D10" s="31"/>
      <c r="E10" s="3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RePack by SPecialiST</cp:lastModifiedBy>
  <cp:lastPrinted>2022-10-31T08:49:51Z</cp:lastPrinted>
  <dcterms:created xsi:type="dcterms:W3CDTF">2013-10-17T12:11:02Z</dcterms:created>
  <dcterms:modified xsi:type="dcterms:W3CDTF">2022-10-31T08:50:35Z</dcterms:modified>
  <cp:category/>
  <cp:version/>
  <cp:contentType/>
  <cp:contentStatus/>
</cp:coreProperties>
</file>