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480" windowHeight="9180" activeTab="1"/>
  </bookViews>
  <sheets>
    <sheet name="перечень мероприятий" sheetId="1" r:id="rId1"/>
    <sheet name="индикаторы" sheetId="2" r:id="rId2"/>
  </sheets>
  <definedNames>
    <definedName name="_xlnm.Print_Area" localSheetId="0">'перечень мероприятий'!$A$1:$N$83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19" authorId="0">
      <text>
        <r>
          <rPr>
            <b/>
            <sz val="9"/>
            <rFont val="Tahoma"/>
            <family val="2"/>
          </rPr>
          <t xml:space="preserve">знаки турнавигации + баннер на заправке "Роснефть"
</t>
        </r>
      </text>
    </comment>
    <comment ref="J25" authorId="0">
      <text>
        <r>
          <rPr>
            <b/>
            <sz val="9"/>
            <rFont val="Tahoma"/>
            <family val="2"/>
          </rPr>
          <t xml:space="preserve">знаки турнавигации + баннер на заправке "Роснефть"
</t>
        </r>
      </text>
    </comment>
  </commentList>
</comments>
</file>

<file path=xl/sharedStrings.xml><?xml version="1.0" encoding="utf-8"?>
<sst xmlns="http://schemas.openxmlformats.org/spreadsheetml/2006/main" count="192" uniqueCount="91">
  <si>
    <t>Наименование мероприятия программы</t>
  </si>
  <si>
    <t>Источники финансирования</t>
  </si>
  <si>
    <t>Ожидаемые результаты реализации мероприятий</t>
  </si>
  <si>
    <t>Всего</t>
  </si>
  <si>
    <t>Общий объем средств</t>
  </si>
  <si>
    <t>в том числе:</t>
  </si>
  <si>
    <t>Внебюджетные источники</t>
  </si>
  <si>
    <t>Итого по программе</t>
  </si>
  <si>
    <t>федеральный бюджет</t>
  </si>
  <si>
    <t>областной бюджет</t>
  </si>
  <si>
    <t>местные бюджеты</t>
  </si>
  <si>
    <t>Задача № 1. Формирование доступной и комфортной туристской инфраструктуры.</t>
  </si>
  <si>
    <t>Ответственный исполнитель</t>
  </si>
  <si>
    <t>Соисполнитель</t>
  </si>
  <si>
    <t>Срок начала/ окончания работ</t>
  </si>
  <si>
    <t>Объемы финансирования, в т.ч. по годам (руб.)</t>
  </si>
  <si>
    <t>-</t>
  </si>
  <si>
    <t>2020-2024</t>
  </si>
  <si>
    <t>МО "Березницкое"</t>
  </si>
  <si>
    <t xml:space="preserve">Задача № 2. Развитие  предоставляемых туристско-экскурсионных услуг на территории Устьянского района. </t>
  </si>
  <si>
    <t xml:space="preserve">1.2. Разработка проектно-сметной документации на строительство парковки к туристическому объекту "Международный экспозиционно-выставочный центр "Задорье".  </t>
  </si>
  <si>
    <t>Задача № 3. Популяризация и продвижение туристских продуктов Устьянского района на рынке внутреннего и въездного туризма.</t>
  </si>
  <si>
    <t>3.1. Разработка, выпуск, приобретение полиграфической и сувенирной продукции  по туризму.</t>
  </si>
  <si>
    <t xml:space="preserve">3.2. Организация участия Устьянского района 
в туристических выставочно-ярмарочных мероприятиях и выездных мероприятиях, направленных на развитие туризма в Устьянском районе.
</t>
  </si>
  <si>
    <t>1.1. Разработка паспортов туристической инфраструктуры для каждого МО на территории Устьянского района.</t>
  </si>
  <si>
    <t xml:space="preserve">2.1. Организация и проведение  тематических мероприятий направленных на повышение качества предоставляемых услуг, производимых товаров. </t>
  </si>
  <si>
    <t>3.4.  Участие в конкурсах на предоставление субсидий,  направленных на развитие туризма в Устьянском районе.</t>
  </si>
  <si>
    <t>3.3. Организация, проведение мероприятий и конкурсов, направленных на развитие туризма, сохранение традиций и ремесел, популяризацию краеведения в Устьянском районе.</t>
  </si>
  <si>
    <t>3.6. Участие в реализации проекта "Сделано в Устьянах"</t>
  </si>
  <si>
    <t xml:space="preserve">Реализация одного проектав год, направленного на поддержку приоритетного направления в сфере развития туризма. </t>
  </si>
  <si>
    <t xml:space="preserve"> Формирование 16 паспортов туристической инфраструктуры (ежегодное обновление информации).</t>
  </si>
  <si>
    <t xml:space="preserve">Подведомственные учреждения культуры и туризма </t>
  </si>
  <si>
    <t>3.5. Информационно-презентационное  освещение о потенциале Устьянского района в сфере туризма.</t>
  </si>
  <si>
    <t>К концу 2020 году организованы съемки и монтиование видеоролика по туризму, в рамках проекта  "Сделано в Устьянах".</t>
  </si>
  <si>
    <r>
      <rPr>
        <sz val="11"/>
        <rFont val="Times New Roman"/>
        <family val="1"/>
      </rPr>
      <t xml:space="preserve">     </t>
    </r>
    <r>
      <rPr>
        <sz val="10"/>
        <rFont val="Times New Roman"/>
        <family val="1"/>
      </rPr>
      <t xml:space="preserve">                                   </t>
    </r>
  </si>
  <si>
    <t>Отбор, доработка наиболее популярных туристических экскурсионных программ и турмаршрутов. Проведение ежегодно не менее 2  круглых столов с организациями туристической индустрии Устьянского района, предоставляющих туристические и сопутствующие услуги, производителями товаров.</t>
  </si>
  <si>
    <t xml:space="preserve">Брендинг территории.
Формирование благоприятного имиджа территории и привлечение туристов. Разработка и выпуск полиграфической продукции.                                                                                    </t>
  </si>
  <si>
    <t xml:space="preserve">Ежегодное участие в туристских выставках - "Маргаритинская ярмарка" г. Архангельск. Формирование благоприятного имиджа территории и привлечение туристов. Увеличение к 2024 году потока туристов в район на 11094 человек. Увеличение объемов платных услуг на 8515 тыс.рублей.
</t>
  </si>
  <si>
    <t xml:space="preserve">Организация и проведение на территории района районных туристских мероприятий  фестиваль народного творчества "Устьянская ссыпчина", конкурс "Традиции северного застолья"                    
</t>
  </si>
  <si>
    <t xml:space="preserve">Ежемесячное обновление актуальной информации на сайте https://www.ustyany.com/, публикация не менее 12 статей  в год. Обновление информации на областном туристском сайте https://www.pomorland.travel/  по необходимости. Публикации в СМИ. </t>
  </si>
  <si>
    <t xml:space="preserve">  </t>
  </si>
  <si>
    <t>№ п/п</t>
  </si>
  <si>
    <t>Наименование целевого показателя (индикатора)</t>
  </si>
  <si>
    <t>Единица
измерения</t>
  </si>
  <si>
    <t>Значения целевых показателей (индикаторов), года</t>
  </si>
  <si>
    <t>факт 2018</t>
  </si>
  <si>
    <t>оценка 2019</t>
  </si>
  <si>
    <t xml:space="preserve">1. </t>
  </si>
  <si>
    <t xml:space="preserve"> Формирование доступной и комфортной туристской инфраструктуры
</t>
  </si>
  <si>
    <t>1.1.</t>
  </si>
  <si>
    <t>Количество  паспортов туристической инфраструктуры для каждого МО на территории Устьянского района (шт.)</t>
  </si>
  <si>
    <t>шт.</t>
  </si>
  <si>
    <t>1.3</t>
  </si>
  <si>
    <t xml:space="preserve">Разработка проектно-сметной документация на строительство мостового перехода через реку Устья к туристическому объекту "Дом 19 века". </t>
  </si>
  <si>
    <t>2.</t>
  </si>
  <si>
    <t xml:space="preserve">Развитие  предоставляемых туристско-экскурсионных услуг на территории Устьянского района. </t>
  </si>
  <si>
    <t>2.1.</t>
  </si>
  <si>
    <t xml:space="preserve"> Количество проведенных круглых столов с организациями туристической индустрии Устьянского района, предоставляющих туристические и сопутствующие услуги, производителями товаров</t>
  </si>
  <si>
    <t>3.</t>
  </si>
  <si>
    <t xml:space="preserve">Популяризация и продвижение туристических продуктов Устьянского района             </t>
  </si>
  <si>
    <t>3.1.</t>
  </si>
  <si>
    <t>Количество выпущенной полиграфическо продукции по туризму в год</t>
  </si>
  <si>
    <t>3.2.</t>
  </si>
  <si>
    <t>Количество посещений туристических выставочно-ярморочных  мероприятий и мероприятиях, направленных на развитие туризма в Устьянском районе</t>
  </si>
  <si>
    <t>3.3.</t>
  </si>
  <si>
    <t>Количество проведенных  мероприятий и конкурсов, в Устьянском районе, направленных на развитие туризма, сохранение традиций и ремесел, популяризацию краеведения.</t>
  </si>
  <si>
    <t>3.4.</t>
  </si>
  <si>
    <t>Количество реализованных проектов, направленных на поддержку приоритетного направления в сфере развития туризма.</t>
  </si>
  <si>
    <t>3.5.</t>
  </si>
  <si>
    <t>Количество опубликованных статей на сайте https://www.ustyany.com</t>
  </si>
  <si>
    <t>0</t>
  </si>
  <si>
    <t>3.6.</t>
  </si>
  <si>
    <t>Численность граждан Российской Федерации и иностранных государств, въезжающих в муниципальное образование с туристскими целями и размещенных в коллективных и иных средствах размещения</t>
  </si>
  <si>
    <t>чел.</t>
  </si>
  <si>
    <t>3.7.</t>
  </si>
  <si>
    <t>Объем платных  услуг, оказанных населению в сфере внутреннего и въездного туризма на территории муниципального образования (включая услуги организаций туристской индустрии, коллективных и иных средст размещения, в том числе гостевых домов)</t>
  </si>
  <si>
    <t>тыс.рублей</t>
  </si>
  <si>
    <t>Начало разработки документации в 2020 г. В 2021 году разработана  проектно-сметная документация в количестве 1 шт. на строительство мостового перехода через реку Устья к туристическому объекту "Дом 19 века".</t>
  </si>
  <si>
    <t>Начало разработки документации в 2019 г. К окончанию 2020 года разработана  проектно-сметная документация в количестве 1 шт.  на строительство парковки к туристическому объекту "Международный экспозиционно-выставочный центр "Задорье".</t>
  </si>
  <si>
    <t>Количество построенных объектов капитального строительства муниципальной собственности - 1 шт. Срок ввода в эксплуатацию -  ноябрь 2023 года.</t>
  </si>
  <si>
    <t xml:space="preserve">УКиТ            </t>
  </si>
  <si>
    <t>Отдел архитектуры и строительства</t>
  </si>
  <si>
    <t>ПЕРЕЧЕНЬ
целевых показателей (индикаторов)
муниципальной программы  "Развитие  туризма Устьянского муниципальго округа"</t>
  </si>
  <si>
    <t>Разработка проектно-сметной документация на строительство моста "Пентус"</t>
  </si>
  <si>
    <t>1.2</t>
  </si>
  <si>
    <t>1.2. Проектирование строительства мостового перехода через реку Устья к туристическому объекту "Дом 19 века"</t>
  </si>
  <si>
    <t xml:space="preserve">1.3"Разработка проектно-сметной документации по строительству  моста (Пентус)" </t>
  </si>
  <si>
    <t xml:space="preserve">УКСТиМ      </t>
  </si>
  <si>
    <t>Перечень мероприятий муниципальной программы "Развитие туризма на территории Устьянского муниципального округа"</t>
  </si>
  <si>
    <t xml:space="preserve">Приложение №1 к  муниципальной программе  
 "Развитие туризма на территории Устьянского муницмпального округа" от 8.11. 2022 года №  2100           </t>
  </si>
  <si>
    <t xml:space="preserve">Приложение №2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изменениям в муниципальную программу                                                                                                                                                                                                                               Устьянского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туризма в Устьянском районе"                             от 8 ноября 2022 года № 2100                                      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</si>
</sst>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0.0"/>
    <numFmt numFmtId="178" formatCode="0.000"/>
    <numFmt numFmtId="179" formatCode="#,##0.0000"/>
    <numFmt numFmtId="180" formatCode="#,##0.00000"/>
    <numFmt numFmtId="181" formatCode="#,##0.0000_р_."/>
    <numFmt numFmtId="182" formatCode="[$-FC19]d\ mmmm\ yyyy\ &quot;г.&quot;"/>
    <numFmt numFmtId="183" formatCode="000000"/>
  </numFmts>
  <fonts count="5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4" fontId="1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3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 vertical="top" wrapText="1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9" fillId="0" borderId="13" xfId="0" applyFont="1" applyBorder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3" fontId="1" fillId="0" borderId="16" xfId="0" applyNumberFormat="1" applyFont="1" applyBorder="1" applyAlignment="1">
      <alignment horizontal="center" vertical="top" wrapText="1"/>
    </xf>
    <xf numFmtId="3" fontId="1" fillId="0" borderId="17" xfId="0" applyNumberFormat="1" applyFont="1" applyBorder="1" applyAlignment="1">
      <alignment horizontal="center" vertical="top" wrapText="1"/>
    </xf>
    <xf numFmtId="3" fontId="0" fillId="0" borderId="11" xfId="0" applyNumberForma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4" fontId="0" fillId="0" borderId="10" xfId="0" applyNumberForma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justify" wrapText="1"/>
      <protection/>
    </xf>
    <xf numFmtId="0" fontId="12" fillId="0" borderId="14" xfId="53" applyFont="1" applyBorder="1" applyAlignment="1">
      <alignment horizontal="center" vertical="justify" wrapText="1"/>
      <protection/>
    </xf>
    <xf numFmtId="0" fontId="12" fillId="0" borderId="11" xfId="53" applyFont="1" applyBorder="1" applyAlignment="1">
      <alignment horizontal="center" vertical="center"/>
      <protection/>
    </xf>
    <xf numFmtId="49" fontId="12" fillId="0" borderId="11" xfId="53" applyNumberFormat="1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center"/>
      <protection/>
    </xf>
    <xf numFmtId="0" fontId="12" fillId="0" borderId="14" xfId="53" applyFont="1" applyFill="1" applyBorder="1" applyAlignment="1">
      <alignment horizontal="center"/>
      <protection/>
    </xf>
    <xf numFmtId="0" fontId="12" fillId="0" borderId="11" xfId="53" applyFont="1" applyFill="1" applyBorder="1" applyAlignment="1">
      <alignment horizontal="center" vertical="center"/>
      <protection/>
    </xf>
    <xf numFmtId="0" fontId="12" fillId="0" borderId="10" xfId="53" applyFont="1" applyBorder="1" applyAlignment="1">
      <alignment horizontal="left" vertical="justify" wrapText="1"/>
      <protection/>
    </xf>
    <xf numFmtId="0" fontId="12" fillId="0" borderId="10" xfId="53" applyFont="1" applyBorder="1" applyAlignment="1">
      <alignment horizontal="center" wrapText="1"/>
      <protection/>
    </xf>
    <xf numFmtId="0" fontId="53" fillId="0" borderId="10" xfId="0" applyFont="1" applyBorder="1" applyAlignment="1">
      <alignment horizontal="center" wrapText="1"/>
    </xf>
    <xf numFmtId="0" fontId="53" fillId="0" borderId="14" xfId="0" applyFont="1" applyBorder="1" applyAlignment="1">
      <alignment horizontal="center" wrapText="1"/>
    </xf>
    <xf numFmtId="0" fontId="12" fillId="0" borderId="11" xfId="53" applyFont="1" applyBorder="1" applyAlignment="1">
      <alignment/>
      <protection/>
    </xf>
    <xf numFmtId="0" fontId="12" fillId="0" borderId="14" xfId="53" applyFont="1" applyBorder="1" applyAlignment="1">
      <alignment horizontal="center" wrapText="1"/>
      <protection/>
    </xf>
    <xf numFmtId="49" fontId="12" fillId="0" borderId="11" xfId="53" applyNumberFormat="1" applyFont="1" applyBorder="1" applyAlignment="1">
      <alignment/>
      <protection/>
    </xf>
    <xf numFmtId="0" fontId="53" fillId="0" borderId="10" xfId="53" applyFont="1" applyBorder="1" applyAlignment="1">
      <alignment horizontal="left" vertical="justify" wrapText="1"/>
      <protection/>
    </xf>
    <xf numFmtId="0" fontId="53" fillId="0" borderId="10" xfId="53" applyFont="1" applyBorder="1" applyAlignment="1">
      <alignment horizontal="center"/>
      <protection/>
    </xf>
    <xf numFmtId="49" fontId="53" fillId="0" borderId="10" xfId="0" applyNumberFormat="1" applyFont="1" applyBorder="1" applyAlignment="1">
      <alignment horizontal="center"/>
    </xf>
    <xf numFmtId="49" fontId="53" fillId="0" borderId="18" xfId="0" applyNumberFormat="1" applyFont="1" applyBorder="1" applyAlignment="1">
      <alignment horizontal="center"/>
    </xf>
    <xf numFmtId="0" fontId="53" fillId="0" borderId="18" xfId="0" applyFont="1" applyBorder="1" applyAlignment="1">
      <alignment horizontal="center" wrapText="1"/>
    </xf>
    <xf numFmtId="49" fontId="53" fillId="0" borderId="11" xfId="53" applyNumberFormat="1" applyFont="1" applyBorder="1">
      <alignment/>
      <protection/>
    </xf>
    <xf numFmtId="0" fontId="53" fillId="0" borderId="19" xfId="53" applyFont="1" applyBorder="1" applyAlignment="1">
      <alignment horizontal="center"/>
      <protection/>
    </xf>
    <xf numFmtId="178" fontId="53" fillId="0" borderId="10" xfId="0" applyNumberFormat="1" applyFont="1" applyBorder="1" applyAlignment="1">
      <alignment/>
    </xf>
    <xf numFmtId="0" fontId="53" fillId="0" borderId="13" xfId="0" applyFont="1" applyBorder="1" applyAlignment="1">
      <alignment horizontal="center" wrapText="1"/>
    </xf>
    <xf numFmtId="49" fontId="54" fillId="0" borderId="11" xfId="53" applyNumberFormat="1" applyFont="1" applyFill="1" applyBorder="1" applyAlignment="1">
      <alignment horizontal="center" vertical="center"/>
      <protection/>
    </xf>
    <xf numFmtId="0" fontId="54" fillId="0" borderId="10" xfId="53" applyFont="1" applyFill="1" applyBorder="1" applyAlignment="1">
      <alignment horizontal="left" wrapText="1"/>
      <protection/>
    </xf>
    <xf numFmtId="0" fontId="54" fillId="0" borderId="10" xfId="53" applyFont="1" applyFill="1" applyBorder="1" applyAlignment="1">
      <alignment horizontal="center"/>
      <protection/>
    </xf>
    <xf numFmtId="0" fontId="4" fillId="0" borderId="20" xfId="0" applyFont="1" applyBorder="1" applyAlignment="1">
      <alignment horizontal="left" vertical="center" wrapText="1"/>
    </xf>
    <xf numFmtId="0" fontId="12" fillId="0" borderId="0" xfId="53" applyFont="1" applyBorder="1" applyAlignment="1">
      <alignment horizontal="center" vertical="center" wrapText="1"/>
      <protection/>
    </xf>
    <xf numFmtId="0" fontId="14" fillId="0" borderId="0" xfId="53" applyFont="1" applyBorder="1" applyAlignment="1">
      <alignment horizontal="left" vertical="center" wrapText="1"/>
      <protection/>
    </xf>
    <xf numFmtId="0" fontId="14" fillId="0" borderId="0" xfId="53" applyFont="1" applyBorder="1" applyAlignment="1">
      <alignment horizontal="left" vertical="justify" wrapText="1"/>
      <protection/>
    </xf>
    <xf numFmtId="0" fontId="12" fillId="0" borderId="0" xfId="53" applyFont="1" applyBorder="1" applyAlignment="1">
      <alignment wrapText="1"/>
      <protection/>
    </xf>
    <xf numFmtId="0" fontId="12" fillId="0" borderId="0" xfId="53" applyFont="1" applyBorder="1" applyAlignment="1">
      <alignment/>
      <protection/>
    </xf>
    <xf numFmtId="0" fontId="7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4" fontId="8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6" fillId="0" borderId="29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12" fillId="0" borderId="38" xfId="53" applyFont="1" applyBorder="1" applyAlignment="1">
      <alignment horizontal="right" wrapText="1"/>
      <protection/>
    </xf>
    <xf numFmtId="0" fontId="14" fillId="0" borderId="19" xfId="53" applyFont="1" applyBorder="1" applyAlignment="1">
      <alignment horizontal="left" vertical="center" wrapText="1"/>
      <protection/>
    </xf>
    <xf numFmtId="0" fontId="14" fillId="0" borderId="20" xfId="53" applyFont="1" applyBorder="1" applyAlignment="1">
      <alignment horizontal="left" vertical="center" wrapText="1"/>
      <protection/>
    </xf>
    <xf numFmtId="0" fontId="14" fillId="0" borderId="39" xfId="53" applyFont="1" applyBorder="1" applyAlignment="1">
      <alignment horizontal="left" vertical="center" wrapText="1"/>
      <protection/>
    </xf>
    <xf numFmtId="0" fontId="14" fillId="0" borderId="19" xfId="53" applyFont="1" applyBorder="1" applyAlignment="1">
      <alignment horizontal="left" vertical="justify" wrapText="1"/>
      <protection/>
    </xf>
    <xf numFmtId="0" fontId="14" fillId="0" borderId="20" xfId="53" applyFont="1" applyBorder="1" applyAlignment="1">
      <alignment horizontal="left" vertical="justify" wrapText="1"/>
      <protection/>
    </xf>
    <xf numFmtId="0" fontId="14" fillId="0" borderId="39" xfId="53" applyFont="1" applyBorder="1" applyAlignment="1">
      <alignment horizontal="left" vertical="justify" wrapText="1"/>
      <protection/>
    </xf>
    <xf numFmtId="0" fontId="12" fillId="0" borderId="24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21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28" xfId="53" applyFont="1" applyBorder="1" applyAlignment="1">
      <alignment horizontal="center" vertical="center" wrapText="1"/>
      <protection/>
    </xf>
    <xf numFmtId="0" fontId="13" fillId="0" borderId="40" xfId="53" applyFont="1" applyBorder="1" applyAlignment="1">
      <alignment horizontal="center" vertical="center" wrapText="1"/>
      <protection/>
    </xf>
    <xf numFmtId="0" fontId="13" fillId="0" borderId="41" xfId="53" applyFont="1" applyBorder="1" applyAlignment="1">
      <alignment horizontal="center" vertical="center" wrapText="1"/>
      <protection/>
    </xf>
    <xf numFmtId="0" fontId="13" fillId="0" borderId="42" xfId="53" applyFont="1" applyBorder="1" applyAlignment="1">
      <alignment horizontal="center" vertical="center" wrapText="1"/>
      <protection/>
    </xf>
    <xf numFmtId="0" fontId="13" fillId="0" borderId="43" xfId="53" applyFont="1" applyBorder="1" applyAlignment="1">
      <alignment horizontal="center" vertical="center" wrapText="1"/>
      <protection/>
    </xf>
    <xf numFmtId="0" fontId="13" fillId="0" borderId="38" xfId="53" applyFont="1" applyBorder="1" applyAlignment="1">
      <alignment horizontal="center" vertical="center" wrapText="1"/>
      <protection/>
    </xf>
    <xf numFmtId="0" fontId="13" fillId="0" borderId="44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дикаторы Приложение №2 Таблица №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view="pageBreakPreview" zoomScale="75" zoomScaleSheetLayoutView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5" sqref="F5:L5"/>
    </sheetView>
  </sheetViews>
  <sheetFormatPr defaultColWidth="9.00390625" defaultRowHeight="12.75"/>
  <cols>
    <col min="1" max="1" width="34.375" style="15" customWidth="1"/>
    <col min="2" max="2" width="15.375" style="4" customWidth="1"/>
    <col min="3" max="3" width="17.125" style="4" customWidth="1"/>
    <col min="4" max="4" width="8.75390625" style="4" customWidth="1"/>
    <col min="5" max="5" width="14.25390625" style="4" customWidth="1"/>
    <col min="6" max="6" width="20.25390625" style="4" customWidth="1"/>
    <col min="7" max="7" width="15.25390625" style="4" customWidth="1"/>
    <col min="8" max="8" width="15.25390625" style="7" customWidth="1"/>
    <col min="9" max="9" width="15.75390625" style="7" customWidth="1"/>
    <col min="10" max="10" width="16.625" style="4" customWidth="1"/>
    <col min="11" max="12" width="15.625" style="4" customWidth="1"/>
    <col min="13" max="13" width="34.25390625" style="4" customWidth="1"/>
    <col min="14" max="14" width="9.125" style="4" hidden="1" customWidth="1"/>
    <col min="15" max="16384" width="9.125" style="4" customWidth="1"/>
  </cols>
  <sheetData>
    <row r="1" spans="1:13" s="23" customFormat="1" ht="69.75" customHeight="1">
      <c r="A1" s="22"/>
      <c r="B1" s="22"/>
      <c r="C1" s="33" t="s">
        <v>34</v>
      </c>
      <c r="D1" s="34"/>
      <c r="E1" s="34"/>
      <c r="F1" s="34"/>
      <c r="G1" s="34"/>
      <c r="H1" s="34"/>
      <c r="I1" s="34"/>
      <c r="J1" s="34"/>
      <c r="K1" s="126" t="s">
        <v>89</v>
      </c>
      <c r="L1" s="126"/>
      <c r="M1" s="126"/>
    </row>
    <row r="2" spans="1:13" s="23" customFormat="1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23" customFormat="1" ht="18.75">
      <c r="A3" s="72" t="s">
        <v>88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s="24" customFormat="1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4" ht="88.5" customHeight="1">
      <c r="A5" s="75" t="s">
        <v>0</v>
      </c>
      <c r="B5" s="73" t="s">
        <v>12</v>
      </c>
      <c r="C5" s="76" t="s">
        <v>13</v>
      </c>
      <c r="D5" s="76" t="s">
        <v>14</v>
      </c>
      <c r="E5" s="73" t="s">
        <v>1</v>
      </c>
      <c r="F5" s="78" t="s">
        <v>15</v>
      </c>
      <c r="G5" s="79"/>
      <c r="H5" s="79"/>
      <c r="I5" s="79"/>
      <c r="J5" s="79"/>
      <c r="K5" s="79"/>
      <c r="L5" s="80"/>
      <c r="M5" s="74" t="s">
        <v>2</v>
      </c>
      <c r="N5" s="18"/>
    </row>
    <row r="6" spans="1:14" ht="12.75">
      <c r="A6" s="75"/>
      <c r="B6" s="73"/>
      <c r="C6" s="77"/>
      <c r="D6" s="77"/>
      <c r="E6" s="73"/>
      <c r="F6" s="5" t="s">
        <v>3</v>
      </c>
      <c r="G6" s="5">
        <v>2020</v>
      </c>
      <c r="H6" s="27">
        <v>2021</v>
      </c>
      <c r="I6" s="27">
        <v>2022</v>
      </c>
      <c r="J6" s="5">
        <v>2023</v>
      </c>
      <c r="K6" s="5">
        <v>2024</v>
      </c>
      <c r="L6" s="5">
        <v>25</v>
      </c>
      <c r="M6" s="74"/>
      <c r="N6" s="18"/>
    </row>
    <row r="7" spans="1:14" ht="12.75">
      <c r="A7" s="14">
        <v>2</v>
      </c>
      <c r="B7" s="1">
        <v>3</v>
      </c>
      <c r="C7" s="1">
        <v>4</v>
      </c>
      <c r="D7" s="1">
        <v>5</v>
      </c>
      <c r="E7" s="1">
        <v>6</v>
      </c>
      <c r="F7" s="1">
        <v>7</v>
      </c>
      <c r="G7" s="1">
        <v>8</v>
      </c>
      <c r="H7" s="28">
        <v>9</v>
      </c>
      <c r="I7" s="28">
        <v>10</v>
      </c>
      <c r="J7" s="1">
        <v>11</v>
      </c>
      <c r="K7" s="1">
        <v>12</v>
      </c>
      <c r="L7" s="1">
        <v>13</v>
      </c>
      <c r="M7" s="21">
        <v>14</v>
      </c>
      <c r="N7" s="18"/>
    </row>
    <row r="8" spans="1:14" ht="12.75" customHeight="1">
      <c r="A8" s="96" t="s">
        <v>11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8"/>
      <c r="N8" s="18"/>
    </row>
    <row r="9" spans="1:14" ht="10.5" customHeight="1">
      <c r="A9" s="99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1"/>
      <c r="N9" s="18"/>
    </row>
    <row r="10" spans="1:14" ht="32.25" customHeight="1">
      <c r="A10" s="81" t="s">
        <v>24</v>
      </c>
      <c r="B10" s="85" t="s">
        <v>87</v>
      </c>
      <c r="C10" s="85" t="s">
        <v>16</v>
      </c>
      <c r="D10" s="85" t="s">
        <v>17</v>
      </c>
      <c r="E10" s="2" t="s">
        <v>4</v>
      </c>
      <c r="F10" s="6">
        <f>G10+H10+I10+J10+K10</f>
        <v>0</v>
      </c>
      <c r="G10" s="6">
        <f aca="true" t="shared" si="0" ref="G10:L10">SUM(G12:G15)</f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  <c r="K10" s="6">
        <f t="shared" si="0"/>
        <v>0</v>
      </c>
      <c r="L10" s="6">
        <f t="shared" si="0"/>
        <v>0</v>
      </c>
      <c r="M10" s="88" t="s">
        <v>30</v>
      </c>
      <c r="N10" s="18"/>
    </row>
    <row r="11" spans="1:14" ht="14.25" customHeight="1">
      <c r="A11" s="82"/>
      <c r="B11" s="86"/>
      <c r="C11" s="86"/>
      <c r="D11" s="86"/>
      <c r="E11" s="2" t="s">
        <v>5</v>
      </c>
      <c r="F11" s="6"/>
      <c r="G11" s="6"/>
      <c r="H11" s="6"/>
      <c r="I11" s="6"/>
      <c r="J11" s="6"/>
      <c r="K11" s="6"/>
      <c r="L11" s="6"/>
      <c r="M11" s="89"/>
      <c r="N11" s="18"/>
    </row>
    <row r="12" spans="1:14" ht="25.5">
      <c r="A12" s="82"/>
      <c r="B12" s="86"/>
      <c r="C12" s="86"/>
      <c r="D12" s="86"/>
      <c r="E12" s="2" t="s">
        <v>8</v>
      </c>
      <c r="F12" s="6">
        <f>SUM(G12:K12)</f>
        <v>0</v>
      </c>
      <c r="G12" s="6">
        <f>+G18+G24+G30+G37+G44+G50+G56+G62+G68+G74</f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89"/>
      <c r="N12" s="18"/>
    </row>
    <row r="13" spans="1:14" ht="25.5">
      <c r="A13" s="82"/>
      <c r="B13" s="86"/>
      <c r="C13" s="86"/>
      <c r="D13" s="86"/>
      <c r="E13" s="2" t="s">
        <v>9</v>
      </c>
      <c r="F13" s="6">
        <f>G13+H13+I13+J13+K13</f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89"/>
      <c r="N13" s="18"/>
    </row>
    <row r="14" spans="1:14" ht="25.5">
      <c r="A14" s="82"/>
      <c r="B14" s="86"/>
      <c r="C14" s="86"/>
      <c r="D14" s="86"/>
      <c r="E14" s="2" t="s">
        <v>10</v>
      </c>
      <c r="F14" s="6">
        <f>G14+H14+I14+J14+K14</f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89"/>
      <c r="N14" s="18"/>
    </row>
    <row r="15" spans="1:14" ht="25.5">
      <c r="A15" s="83"/>
      <c r="B15" s="87"/>
      <c r="C15" s="87"/>
      <c r="D15" s="87"/>
      <c r="E15" s="2" t="s">
        <v>6</v>
      </c>
      <c r="F15" s="6">
        <f>SUM(G15:K15)</f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90"/>
      <c r="N15" s="18"/>
    </row>
    <row r="16" spans="1:14" ht="28.5" customHeight="1" hidden="1">
      <c r="A16" s="81" t="s">
        <v>20</v>
      </c>
      <c r="B16" s="85" t="s">
        <v>80</v>
      </c>
      <c r="C16" s="85" t="s">
        <v>18</v>
      </c>
      <c r="D16" s="85" t="s">
        <v>17</v>
      </c>
      <c r="E16" s="2" t="s">
        <v>4</v>
      </c>
      <c r="F16" s="6">
        <f>G16+H16+I16+J16+K16</f>
        <v>0</v>
      </c>
      <c r="G16" s="6">
        <f aca="true" t="shared" si="1" ref="G16:L16">G18+G19+G20+G21</f>
        <v>0</v>
      </c>
      <c r="H16" s="6">
        <f t="shared" si="1"/>
        <v>0</v>
      </c>
      <c r="I16" s="6">
        <f t="shared" si="1"/>
        <v>0</v>
      </c>
      <c r="J16" s="6">
        <f t="shared" si="1"/>
        <v>0</v>
      </c>
      <c r="K16" s="6">
        <f t="shared" si="1"/>
        <v>0</v>
      </c>
      <c r="L16" s="6">
        <f t="shared" si="1"/>
        <v>0</v>
      </c>
      <c r="M16" s="88" t="s">
        <v>78</v>
      </c>
      <c r="N16" s="18"/>
    </row>
    <row r="17" spans="1:14" ht="17.25" customHeight="1" hidden="1">
      <c r="A17" s="82"/>
      <c r="B17" s="86"/>
      <c r="C17" s="86"/>
      <c r="D17" s="86"/>
      <c r="E17" s="2" t="s">
        <v>5</v>
      </c>
      <c r="F17" s="6"/>
      <c r="G17" s="6"/>
      <c r="H17" s="6"/>
      <c r="I17" s="6"/>
      <c r="J17" s="6"/>
      <c r="K17" s="6"/>
      <c r="L17" s="6"/>
      <c r="M17" s="89"/>
      <c r="N17" s="18"/>
    </row>
    <row r="18" spans="1:14" ht="28.5" customHeight="1" hidden="1">
      <c r="A18" s="82"/>
      <c r="B18" s="86"/>
      <c r="C18" s="86"/>
      <c r="D18" s="86"/>
      <c r="E18" s="2" t="s">
        <v>8</v>
      </c>
      <c r="F18" s="6">
        <f>G18+H18+I18+J18+K18</f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89"/>
      <c r="N18" s="18"/>
    </row>
    <row r="19" spans="1:14" ht="28.5" customHeight="1" hidden="1">
      <c r="A19" s="82"/>
      <c r="B19" s="86"/>
      <c r="C19" s="86"/>
      <c r="D19" s="86"/>
      <c r="E19" s="2" t="s">
        <v>9</v>
      </c>
      <c r="F19" s="6">
        <f>G19+H19+I19+J19+K19</f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89"/>
      <c r="N19" s="18"/>
    </row>
    <row r="20" spans="1:14" ht="28.5" customHeight="1" hidden="1">
      <c r="A20" s="82"/>
      <c r="B20" s="86"/>
      <c r="C20" s="86"/>
      <c r="D20" s="86"/>
      <c r="E20" s="2" t="s">
        <v>10</v>
      </c>
      <c r="F20" s="6">
        <f>G20+H20+I20+J20+K20</f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89"/>
      <c r="N20" s="18"/>
    </row>
    <row r="21" spans="1:14" ht="28.5" customHeight="1" hidden="1">
      <c r="A21" s="83"/>
      <c r="B21" s="87"/>
      <c r="C21" s="87"/>
      <c r="D21" s="87"/>
      <c r="E21" s="2" t="s">
        <v>6</v>
      </c>
      <c r="F21" s="6">
        <f>G21+H21+I21+J21+K21</f>
        <v>0</v>
      </c>
      <c r="G21" s="6">
        <v>0</v>
      </c>
      <c r="H21" s="6">
        <f>0</f>
        <v>0</v>
      </c>
      <c r="I21" s="6">
        <f>0</f>
        <v>0</v>
      </c>
      <c r="J21" s="6">
        <f>SUM(J23:J26)</f>
        <v>0</v>
      </c>
      <c r="K21" s="6">
        <v>0</v>
      </c>
      <c r="L21" s="6">
        <v>0</v>
      </c>
      <c r="M21" s="90"/>
      <c r="N21" s="18"/>
    </row>
    <row r="22" spans="1:14" ht="28.5" customHeight="1">
      <c r="A22" s="118" t="s">
        <v>85</v>
      </c>
      <c r="B22" s="85" t="s">
        <v>87</v>
      </c>
      <c r="C22" s="84" t="s">
        <v>81</v>
      </c>
      <c r="D22" s="84" t="s">
        <v>17</v>
      </c>
      <c r="E22" s="2" t="s">
        <v>4</v>
      </c>
      <c r="F22" s="6">
        <f>G22+H22+I22+J22+K22</f>
        <v>7505000</v>
      </c>
      <c r="G22" s="6">
        <f aca="true" t="shared" si="2" ref="G22:L22">G24+G25+G26+G27</f>
        <v>7505000</v>
      </c>
      <c r="H22" s="6">
        <f t="shared" si="2"/>
        <v>0</v>
      </c>
      <c r="I22" s="6">
        <f t="shared" si="2"/>
        <v>0</v>
      </c>
      <c r="J22" s="6">
        <f t="shared" si="2"/>
        <v>0</v>
      </c>
      <c r="K22" s="6">
        <f t="shared" si="2"/>
        <v>0</v>
      </c>
      <c r="L22" s="6">
        <f t="shared" si="2"/>
        <v>0</v>
      </c>
      <c r="M22" s="88" t="s">
        <v>77</v>
      </c>
      <c r="N22" s="18"/>
    </row>
    <row r="23" spans="1:14" ht="16.5" customHeight="1">
      <c r="A23" s="119"/>
      <c r="B23" s="86"/>
      <c r="C23" s="84"/>
      <c r="D23" s="84"/>
      <c r="E23" s="2" t="s">
        <v>5</v>
      </c>
      <c r="F23" s="6"/>
      <c r="G23" s="6"/>
      <c r="H23" s="6"/>
      <c r="I23" s="6"/>
      <c r="J23" s="6"/>
      <c r="K23" s="6"/>
      <c r="L23" s="6"/>
      <c r="M23" s="89"/>
      <c r="N23" s="18"/>
    </row>
    <row r="24" spans="1:14" ht="28.5" customHeight="1">
      <c r="A24" s="119"/>
      <c r="B24" s="86"/>
      <c r="C24" s="84"/>
      <c r="D24" s="84"/>
      <c r="E24" s="2" t="s">
        <v>8</v>
      </c>
      <c r="F24" s="6">
        <f>G24+H24+I24+J24+K24</f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89"/>
      <c r="N24" s="18"/>
    </row>
    <row r="25" spans="1:14" ht="30" customHeight="1">
      <c r="A25" s="119"/>
      <c r="B25" s="86"/>
      <c r="C25" s="84"/>
      <c r="D25" s="84"/>
      <c r="E25" s="2" t="s">
        <v>9</v>
      </c>
      <c r="F25" s="6">
        <f>G25+H25+I25+J25+K25</f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89"/>
      <c r="N25" s="18"/>
    </row>
    <row r="26" spans="1:14" ht="27.75" customHeight="1">
      <c r="A26" s="119"/>
      <c r="B26" s="86"/>
      <c r="C26" s="84"/>
      <c r="D26" s="84"/>
      <c r="E26" s="2" t="s">
        <v>10</v>
      </c>
      <c r="F26" s="6">
        <f>G26+H26+I26+J26+K26</f>
        <v>7505000</v>
      </c>
      <c r="G26" s="6">
        <v>7505000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89"/>
      <c r="N26" s="18"/>
    </row>
    <row r="27" spans="1:14" ht="28.5" customHeight="1">
      <c r="A27" s="120"/>
      <c r="B27" s="87"/>
      <c r="C27" s="84"/>
      <c r="D27" s="84"/>
      <c r="E27" s="2" t="s">
        <v>6</v>
      </c>
      <c r="F27" s="6">
        <f>G27+H27+I27+J27+K27</f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90"/>
      <c r="N27" s="18"/>
    </row>
    <row r="28" spans="1:14" ht="28.5" customHeight="1">
      <c r="A28" s="127" t="s">
        <v>86</v>
      </c>
      <c r="B28" s="85" t="s">
        <v>87</v>
      </c>
      <c r="C28" s="84" t="s">
        <v>81</v>
      </c>
      <c r="D28" s="84" t="s">
        <v>17</v>
      </c>
      <c r="E28" s="2" t="s">
        <v>4</v>
      </c>
      <c r="F28" s="6">
        <f>G28+H28+I28+J28+K28</f>
        <v>3750000</v>
      </c>
      <c r="G28" s="6">
        <f aca="true" t="shared" si="3" ref="G28:L28">G30+G31+G32+G33</f>
        <v>0</v>
      </c>
      <c r="H28" s="6">
        <f t="shared" si="3"/>
        <v>3000000</v>
      </c>
      <c r="I28" s="6">
        <f t="shared" si="3"/>
        <v>750000</v>
      </c>
      <c r="J28" s="6">
        <f t="shared" si="3"/>
        <v>0</v>
      </c>
      <c r="K28" s="6">
        <f t="shared" si="3"/>
        <v>0</v>
      </c>
      <c r="L28" s="6">
        <f t="shared" si="3"/>
        <v>0</v>
      </c>
      <c r="M28" s="88" t="s">
        <v>79</v>
      </c>
      <c r="N28" s="18"/>
    </row>
    <row r="29" spans="1:14" ht="19.5" customHeight="1">
      <c r="A29" s="128"/>
      <c r="B29" s="86"/>
      <c r="C29" s="84"/>
      <c r="D29" s="84"/>
      <c r="E29" s="2" t="s">
        <v>5</v>
      </c>
      <c r="F29" s="6"/>
      <c r="G29" s="6"/>
      <c r="H29" s="6"/>
      <c r="I29" s="6"/>
      <c r="J29" s="6"/>
      <c r="K29" s="6"/>
      <c r="L29" s="6"/>
      <c r="M29" s="89"/>
      <c r="N29" s="18"/>
    </row>
    <row r="30" spans="1:14" ht="28.5" customHeight="1">
      <c r="A30" s="128"/>
      <c r="B30" s="86"/>
      <c r="C30" s="84"/>
      <c r="D30" s="84"/>
      <c r="E30" s="2" t="s">
        <v>8</v>
      </c>
      <c r="F30" s="6">
        <f>G30+H30+I30+J30+K30</f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89"/>
      <c r="N30" s="18"/>
    </row>
    <row r="31" spans="1:14" ht="28.5" customHeight="1">
      <c r="A31" s="128"/>
      <c r="B31" s="86"/>
      <c r="C31" s="84"/>
      <c r="D31" s="84"/>
      <c r="E31" s="2" t="s">
        <v>9</v>
      </c>
      <c r="F31" s="6">
        <f>G31+H31+I31+J31+K31</f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89"/>
      <c r="N31" s="18"/>
    </row>
    <row r="32" spans="1:14" ht="28.5" customHeight="1">
      <c r="A32" s="128"/>
      <c r="B32" s="86"/>
      <c r="C32" s="84"/>
      <c r="D32" s="84"/>
      <c r="E32" s="2" t="s">
        <v>10</v>
      </c>
      <c r="F32" s="6">
        <f>G32+H32+I32+J32+K32</f>
        <v>3750000</v>
      </c>
      <c r="G32" s="6">
        <v>0</v>
      </c>
      <c r="H32" s="6">
        <v>3000000</v>
      </c>
      <c r="I32" s="6">
        <v>750000</v>
      </c>
      <c r="J32" s="6">
        <v>0</v>
      </c>
      <c r="K32" s="6">
        <v>0</v>
      </c>
      <c r="L32" s="6">
        <v>0</v>
      </c>
      <c r="M32" s="89"/>
      <c r="N32" s="18"/>
    </row>
    <row r="33" spans="1:14" ht="28.5" customHeight="1">
      <c r="A33" s="129"/>
      <c r="B33" s="87"/>
      <c r="C33" s="84"/>
      <c r="D33" s="84"/>
      <c r="E33" s="2" t="s">
        <v>6</v>
      </c>
      <c r="F33" s="6">
        <f>G33+H33+I33+J33+K33</f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90"/>
      <c r="N33" s="18"/>
    </row>
    <row r="34" spans="1:14" ht="21.75" customHeight="1">
      <c r="A34" s="113" t="s">
        <v>19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5"/>
      <c r="L34" s="66"/>
      <c r="M34" s="21"/>
      <c r="N34" s="18"/>
    </row>
    <row r="35" spans="1:14" ht="29.25" customHeight="1">
      <c r="A35" s="95" t="s">
        <v>25</v>
      </c>
      <c r="B35" s="85" t="s">
        <v>87</v>
      </c>
      <c r="C35" s="84" t="s">
        <v>31</v>
      </c>
      <c r="D35" s="84" t="s">
        <v>17</v>
      </c>
      <c r="E35" s="2" t="s">
        <v>4</v>
      </c>
      <c r="F35" s="3">
        <f>G35+H35+I35+J35+K35</f>
        <v>46700</v>
      </c>
      <c r="G35" s="3">
        <f aca="true" t="shared" si="4" ref="G35:L35">SUM(G37:G40)</f>
        <v>28400</v>
      </c>
      <c r="H35" s="6">
        <f t="shared" si="4"/>
        <v>0</v>
      </c>
      <c r="I35" s="6">
        <f t="shared" si="4"/>
        <v>6100</v>
      </c>
      <c r="J35" s="3">
        <f t="shared" si="4"/>
        <v>6100</v>
      </c>
      <c r="K35" s="3">
        <f t="shared" si="4"/>
        <v>6100</v>
      </c>
      <c r="L35" s="3">
        <f t="shared" si="4"/>
        <v>6100</v>
      </c>
      <c r="M35" s="88" t="s">
        <v>35</v>
      </c>
      <c r="N35" s="18"/>
    </row>
    <row r="36" spans="1:14" ht="16.5" customHeight="1">
      <c r="A36" s="95"/>
      <c r="B36" s="86"/>
      <c r="C36" s="84"/>
      <c r="D36" s="84"/>
      <c r="E36" s="2" t="s">
        <v>5</v>
      </c>
      <c r="F36" s="3"/>
      <c r="G36" s="3"/>
      <c r="H36" s="6"/>
      <c r="I36" s="6"/>
      <c r="J36" s="3"/>
      <c r="K36" s="3"/>
      <c r="L36" s="3"/>
      <c r="M36" s="89"/>
      <c r="N36" s="18"/>
    </row>
    <row r="37" spans="1:14" ht="25.5">
      <c r="A37" s="95"/>
      <c r="B37" s="86"/>
      <c r="C37" s="84"/>
      <c r="D37" s="84"/>
      <c r="E37" s="2" t="s">
        <v>8</v>
      </c>
      <c r="F37" s="3">
        <f>SUM(G37:K37)</f>
        <v>0</v>
      </c>
      <c r="G37" s="3">
        <v>0</v>
      </c>
      <c r="H37" s="6">
        <v>0</v>
      </c>
      <c r="I37" s="6">
        <v>0</v>
      </c>
      <c r="J37" s="3">
        <v>0</v>
      </c>
      <c r="K37" s="3">
        <v>0</v>
      </c>
      <c r="L37" s="3">
        <v>0</v>
      </c>
      <c r="M37" s="89"/>
      <c r="N37" s="18"/>
    </row>
    <row r="38" spans="1:14" ht="25.5">
      <c r="A38" s="95"/>
      <c r="B38" s="86"/>
      <c r="C38" s="84"/>
      <c r="D38" s="84"/>
      <c r="E38" s="2" t="s">
        <v>9</v>
      </c>
      <c r="F38" s="3">
        <f>G38+H38+I38+J38+K38</f>
        <v>0</v>
      </c>
      <c r="G38" s="3">
        <v>0</v>
      </c>
      <c r="H38" s="6">
        <v>0</v>
      </c>
      <c r="I38" s="6">
        <v>0</v>
      </c>
      <c r="J38" s="3">
        <v>0</v>
      </c>
      <c r="K38" s="3">
        <v>0</v>
      </c>
      <c r="L38" s="3">
        <v>0</v>
      </c>
      <c r="M38" s="89"/>
      <c r="N38" s="18"/>
    </row>
    <row r="39" spans="1:14" ht="25.5">
      <c r="A39" s="95"/>
      <c r="B39" s="86"/>
      <c r="C39" s="84"/>
      <c r="D39" s="84"/>
      <c r="E39" s="2" t="s">
        <v>10</v>
      </c>
      <c r="F39" s="3">
        <f>G39+H39+I39+J39+K39</f>
        <v>46700</v>
      </c>
      <c r="G39" s="3">
        <f>32800-4400</f>
        <v>28400</v>
      </c>
      <c r="H39" s="6">
        <v>0</v>
      </c>
      <c r="I39" s="6">
        <v>6100</v>
      </c>
      <c r="J39" s="3">
        <v>6100</v>
      </c>
      <c r="K39" s="3">
        <v>6100</v>
      </c>
      <c r="L39" s="3">
        <v>6100</v>
      </c>
      <c r="M39" s="89"/>
      <c r="N39" s="18"/>
    </row>
    <row r="40" spans="1:14" ht="25.5">
      <c r="A40" s="95"/>
      <c r="B40" s="87"/>
      <c r="C40" s="84"/>
      <c r="D40" s="84"/>
      <c r="E40" s="2" t="s">
        <v>6</v>
      </c>
      <c r="F40" s="3">
        <f>SUM(G40:K40)</f>
        <v>0</v>
      </c>
      <c r="G40" s="3">
        <v>0</v>
      </c>
      <c r="H40" s="6">
        <v>0</v>
      </c>
      <c r="I40" s="6">
        <v>0</v>
      </c>
      <c r="J40" s="3">
        <v>0</v>
      </c>
      <c r="K40" s="3">
        <v>0</v>
      </c>
      <c r="L40" s="3">
        <v>0</v>
      </c>
      <c r="M40" s="90"/>
      <c r="N40" s="18"/>
    </row>
    <row r="41" spans="1:14" ht="37.5" customHeight="1">
      <c r="A41" s="121" t="s">
        <v>21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3"/>
      <c r="M41" s="124"/>
      <c r="N41" s="18"/>
    </row>
    <row r="42" spans="1:14" ht="28.5" customHeight="1">
      <c r="A42" s="95" t="s">
        <v>22</v>
      </c>
      <c r="B42" s="85" t="s">
        <v>87</v>
      </c>
      <c r="C42" s="84" t="s">
        <v>31</v>
      </c>
      <c r="D42" s="84" t="s">
        <v>17</v>
      </c>
      <c r="E42" s="2" t="s">
        <v>4</v>
      </c>
      <c r="F42" s="3">
        <f>SUM(G42:K42)</f>
        <v>52100</v>
      </c>
      <c r="G42" s="3">
        <f aca="true" t="shared" si="5" ref="G42:L42">SUM(G44:G47)</f>
        <v>8600</v>
      </c>
      <c r="H42" s="6">
        <f t="shared" si="5"/>
        <v>22500</v>
      </c>
      <c r="I42" s="6">
        <f t="shared" si="5"/>
        <v>7000</v>
      </c>
      <c r="J42" s="3">
        <f t="shared" si="5"/>
        <v>7000</v>
      </c>
      <c r="K42" s="3">
        <f t="shared" si="5"/>
        <v>7000</v>
      </c>
      <c r="L42" s="3">
        <f t="shared" si="5"/>
        <v>7000</v>
      </c>
      <c r="M42" s="116" t="s">
        <v>36</v>
      </c>
      <c r="N42" s="18"/>
    </row>
    <row r="43" spans="1:14" ht="17.25" customHeight="1">
      <c r="A43" s="95"/>
      <c r="B43" s="86"/>
      <c r="C43" s="84"/>
      <c r="D43" s="84"/>
      <c r="E43" s="2" t="s">
        <v>5</v>
      </c>
      <c r="F43" s="3"/>
      <c r="G43" s="3"/>
      <c r="H43" s="6"/>
      <c r="I43" s="6"/>
      <c r="J43" s="3"/>
      <c r="K43" s="3"/>
      <c r="L43" s="3"/>
      <c r="M43" s="117"/>
      <c r="N43" s="18"/>
    </row>
    <row r="44" spans="1:14" ht="25.5">
      <c r="A44" s="95"/>
      <c r="B44" s="86"/>
      <c r="C44" s="84"/>
      <c r="D44" s="84"/>
      <c r="E44" s="2" t="s">
        <v>8</v>
      </c>
      <c r="F44" s="3">
        <f>SUM(G44:K44)</f>
        <v>0</v>
      </c>
      <c r="G44" s="3">
        <v>0</v>
      </c>
      <c r="H44" s="6">
        <v>0</v>
      </c>
      <c r="I44" s="6">
        <v>0</v>
      </c>
      <c r="J44" s="3">
        <v>0</v>
      </c>
      <c r="K44" s="3">
        <v>0</v>
      </c>
      <c r="L44" s="3">
        <v>0</v>
      </c>
      <c r="M44" s="117"/>
      <c r="N44" s="18"/>
    </row>
    <row r="45" spans="1:14" ht="25.5">
      <c r="A45" s="95"/>
      <c r="B45" s="86"/>
      <c r="C45" s="84"/>
      <c r="D45" s="84"/>
      <c r="E45" s="2" t="s">
        <v>9</v>
      </c>
      <c r="F45" s="3">
        <f>SUM(G45:K45)</f>
        <v>0</v>
      </c>
      <c r="G45" s="3">
        <v>0</v>
      </c>
      <c r="H45" s="6">
        <v>0</v>
      </c>
      <c r="I45" s="6">
        <v>0</v>
      </c>
      <c r="J45" s="3">
        <v>0</v>
      </c>
      <c r="K45" s="3">
        <v>0</v>
      </c>
      <c r="L45" s="3">
        <v>0</v>
      </c>
      <c r="M45" s="117"/>
      <c r="N45" s="18"/>
    </row>
    <row r="46" spans="1:14" ht="29.25" customHeight="1">
      <c r="A46" s="95"/>
      <c r="B46" s="86"/>
      <c r="C46" s="84"/>
      <c r="D46" s="84"/>
      <c r="E46" s="2" t="s">
        <v>10</v>
      </c>
      <c r="F46" s="3">
        <f>G46+H46+I46+J46+K46</f>
        <v>46600</v>
      </c>
      <c r="G46" s="3">
        <v>8600</v>
      </c>
      <c r="H46" s="6">
        <v>17000</v>
      </c>
      <c r="I46" s="6">
        <v>7000</v>
      </c>
      <c r="J46" s="3">
        <v>7000</v>
      </c>
      <c r="K46" s="3">
        <v>7000</v>
      </c>
      <c r="L46" s="3">
        <v>7000</v>
      </c>
      <c r="M46" s="117"/>
      <c r="N46" s="18"/>
    </row>
    <row r="47" spans="1:14" ht="32.25" customHeight="1">
      <c r="A47" s="95"/>
      <c r="B47" s="87"/>
      <c r="C47" s="84"/>
      <c r="D47" s="84"/>
      <c r="E47" s="2" t="s">
        <v>6</v>
      </c>
      <c r="F47" s="3">
        <f>SUM(G47:K47)</f>
        <v>5500</v>
      </c>
      <c r="G47" s="3">
        <v>0</v>
      </c>
      <c r="H47" s="6">
        <v>5500</v>
      </c>
      <c r="I47" s="6">
        <v>0</v>
      </c>
      <c r="J47" s="3">
        <v>0</v>
      </c>
      <c r="K47" s="3">
        <v>0</v>
      </c>
      <c r="L47" s="3">
        <v>0</v>
      </c>
      <c r="M47" s="117"/>
      <c r="N47" s="18"/>
    </row>
    <row r="48" spans="1:14" s="7" customFormat="1" ht="28.5" customHeight="1">
      <c r="A48" s="95" t="s">
        <v>23</v>
      </c>
      <c r="B48" s="85" t="s">
        <v>87</v>
      </c>
      <c r="C48" s="84" t="s">
        <v>31</v>
      </c>
      <c r="D48" s="84" t="s">
        <v>17</v>
      </c>
      <c r="E48" s="2" t="s">
        <v>4</v>
      </c>
      <c r="F48" s="3">
        <f>G48+H48+I48+J48+K48</f>
        <v>150000</v>
      </c>
      <c r="G48" s="3">
        <f>G50+G51+G52+G53</f>
        <v>0</v>
      </c>
      <c r="H48" s="6">
        <f>SUM(H50:H53)</f>
        <v>0</v>
      </c>
      <c r="I48" s="6">
        <f>SUM(I50:I53)</f>
        <v>50000</v>
      </c>
      <c r="J48" s="3">
        <f>SUM(J50:J53)</f>
        <v>50000</v>
      </c>
      <c r="K48" s="3">
        <f>SUM(K50:K53)</f>
        <v>50000</v>
      </c>
      <c r="L48" s="3">
        <f>SUM(L50:L53)</f>
        <v>50000</v>
      </c>
      <c r="M48" s="125" t="s">
        <v>37</v>
      </c>
      <c r="N48" s="17"/>
    </row>
    <row r="49" spans="1:14" ht="17.25" customHeight="1">
      <c r="A49" s="95"/>
      <c r="B49" s="86"/>
      <c r="C49" s="84"/>
      <c r="D49" s="84"/>
      <c r="E49" s="2" t="s">
        <v>5</v>
      </c>
      <c r="F49" s="3"/>
      <c r="G49" s="3"/>
      <c r="H49" s="6"/>
      <c r="I49" s="6"/>
      <c r="J49" s="3"/>
      <c r="K49" s="3"/>
      <c r="L49" s="3"/>
      <c r="M49" s="125"/>
      <c r="N49" s="18"/>
    </row>
    <row r="50" spans="1:14" ht="25.5">
      <c r="A50" s="95"/>
      <c r="B50" s="86"/>
      <c r="C50" s="84"/>
      <c r="D50" s="84"/>
      <c r="E50" s="2" t="s">
        <v>8</v>
      </c>
      <c r="F50" s="3">
        <f>G50+H50+I50+J50+K50</f>
        <v>0</v>
      </c>
      <c r="G50" s="3">
        <v>0</v>
      </c>
      <c r="H50" s="6">
        <v>0</v>
      </c>
      <c r="I50" s="6">
        <v>0</v>
      </c>
      <c r="J50" s="3">
        <v>0</v>
      </c>
      <c r="K50" s="3">
        <v>0</v>
      </c>
      <c r="L50" s="3">
        <v>0</v>
      </c>
      <c r="M50" s="125"/>
      <c r="N50" s="18"/>
    </row>
    <row r="51" spans="1:14" ht="33.75" customHeight="1">
      <c r="A51" s="95"/>
      <c r="B51" s="86"/>
      <c r="C51" s="84"/>
      <c r="D51" s="84"/>
      <c r="E51" s="2" t="s">
        <v>9</v>
      </c>
      <c r="F51" s="3">
        <f>G51+H51+I51+J51+K51</f>
        <v>0</v>
      </c>
      <c r="G51" s="3">
        <v>0</v>
      </c>
      <c r="H51" s="6">
        <f>G51*1.055</f>
        <v>0</v>
      </c>
      <c r="I51" s="6">
        <v>0</v>
      </c>
      <c r="J51" s="3">
        <v>0</v>
      </c>
      <c r="K51" s="3">
        <f>H51*1.055</f>
        <v>0</v>
      </c>
      <c r="L51" s="3">
        <f>I51*1.055</f>
        <v>0</v>
      </c>
      <c r="M51" s="125"/>
      <c r="N51" s="18"/>
    </row>
    <row r="52" spans="1:14" ht="32.25" customHeight="1">
      <c r="A52" s="95"/>
      <c r="B52" s="86"/>
      <c r="C52" s="84"/>
      <c r="D52" s="84"/>
      <c r="E52" s="2" t="s">
        <v>10</v>
      </c>
      <c r="F52" s="3">
        <f>G52+H52+I52+J52+K52</f>
        <v>150000</v>
      </c>
      <c r="G52" s="3">
        <v>0</v>
      </c>
      <c r="H52" s="6">
        <v>0</v>
      </c>
      <c r="I52" s="6">
        <v>50000</v>
      </c>
      <c r="J52" s="3">
        <v>50000</v>
      </c>
      <c r="K52" s="3">
        <v>50000</v>
      </c>
      <c r="L52" s="3">
        <v>50000</v>
      </c>
      <c r="M52" s="125"/>
      <c r="N52" s="18"/>
    </row>
    <row r="53" spans="1:14" ht="33.75" customHeight="1">
      <c r="A53" s="95"/>
      <c r="B53" s="87"/>
      <c r="C53" s="84"/>
      <c r="D53" s="84"/>
      <c r="E53" s="2" t="s">
        <v>6</v>
      </c>
      <c r="F53" s="3">
        <f>G53+H53+I53+J53+K53</f>
        <v>0</v>
      </c>
      <c r="G53" s="3">
        <v>0</v>
      </c>
      <c r="H53" s="6">
        <v>0</v>
      </c>
      <c r="I53" s="6">
        <v>0</v>
      </c>
      <c r="J53" s="3">
        <v>0</v>
      </c>
      <c r="K53" s="3">
        <v>0</v>
      </c>
      <c r="L53" s="3">
        <v>0</v>
      </c>
      <c r="M53" s="125"/>
      <c r="N53" s="18"/>
    </row>
    <row r="54" spans="1:14" s="10" customFormat="1" ht="29.25" customHeight="1">
      <c r="A54" s="94" t="s">
        <v>27</v>
      </c>
      <c r="B54" s="85" t="s">
        <v>87</v>
      </c>
      <c r="C54" s="84" t="s">
        <v>31</v>
      </c>
      <c r="D54" s="84" t="s">
        <v>17</v>
      </c>
      <c r="E54" s="9" t="s">
        <v>4</v>
      </c>
      <c r="F54" s="8">
        <f>SUM(G54:K54)</f>
        <v>130000</v>
      </c>
      <c r="G54" s="8">
        <f aca="true" t="shared" si="6" ref="G54:L54">SUM(G56:G59)</f>
        <v>3000</v>
      </c>
      <c r="H54" s="6">
        <f t="shared" si="6"/>
        <v>58000</v>
      </c>
      <c r="I54" s="6">
        <f t="shared" si="6"/>
        <v>23000</v>
      </c>
      <c r="J54" s="8">
        <f t="shared" si="6"/>
        <v>23000</v>
      </c>
      <c r="K54" s="8">
        <f t="shared" si="6"/>
        <v>23000</v>
      </c>
      <c r="L54" s="8">
        <f t="shared" si="6"/>
        <v>23000</v>
      </c>
      <c r="M54" s="107" t="s">
        <v>38</v>
      </c>
      <c r="N54" s="19"/>
    </row>
    <row r="55" spans="1:14" s="10" customFormat="1" ht="17.25" customHeight="1">
      <c r="A55" s="94"/>
      <c r="B55" s="86"/>
      <c r="C55" s="84"/>
      <c r="D55" s="84"/>
      <c r="E55" s="9" t="s">
        <v>5</v>
      </c>
      <c r="F55" s="8"/>
      <c r="G55" s="8"/>
      <c r="H55" s="6"/>
      <c r="I55" s="6"/>
      <c r="J55" s="8"/>
      <c r="K55" s="8"/>
      <c r="L55" s="8"/>
      <c r="M55" s="108"/>
      <c r="N55" s="19"/>
    </row>
    <row r="56" spans="1:14" s="10" customFormat="1" ht="25.5" customHeight="1">
      <c r="A56" s="94"/>
      <c r="B56" s="86"/>
      <c r="C56" s="84"/>
      <c r="D56" s="84"/>
      <c r="E56" s="9" t="s">
        <v>8</v>
      </c>
      <c r="F56" s="8">
        <f>SUM(G56:K56)</f>
        <v>0</v>
      </c>
      <c r="G56" s="8">
        <v>0</v>
      </c>
      <c r="H56" s="6">
        <v>0</v>
      </c>
      <c r="I56" s="6">
        <v>0</v>
      </c>
      <c r="J56" s="8">
        <v>0</v>
      </c>
      <c r="K56" s="8">
        <v>0</v>
      </c>
      <c r="L56" s="8">
        <v>0</v>
      </c>
      <c r="M56" s="108"/>
      <c r="N56" s="19"/>
    </row>
    <row r="57" spans="1:14" s="10" customFormat="1" ht="25.5" customHeight="1">
      <c r="A57" s="94"/>
      <c r="B57" s="86"/>
      <c r="C57" s="84"/>
      <c r="D57" s="84"/>
      <c r="E57" s="9" t="s">
        <v>9</v>
      </c>
      <c r="F57" s="8">
        <f>SUM(G57:K57)</f>
        <v>0</v>
      </c>
      <c r="G57" s="8">
        <v>0</v>
      </c>
      <c r="H57" s="6">
        <v>0</v>
      </c>
      <c r="I57" s="6">
        <v>0</v>
      </c>
      <c r="J57" s="8">
        <v>0</v>
      </c>
      <c r="K57" s="8">
        <f>H57*1.055</f>
        <v>0</v>
      </c>
      <c r="L57" s="8">
        <f>I57*1.055</f>
        <v>0</v>
      </c>
      <c r="M57" s="108"/>
      <c r="N57" s="19"/>
    </row>
    <row r="58" spans="1:14" s="10" customFormat="1" ht="30.75" customHeight="1">
      <c r="A58" s="94"/>
      <c r="B58" s="86"/>
      <c r="C58" s="84"/>
      <c r="D58" s="84"/>
      <c r="E58" s="9" t="s">
        <v>10</v>
      </c>
      <c r="F58" s="8">
        <f>G58+H58+I58+J58+K58</f>
        <v>130000</v>
      </c>
      <c r="G58" s="8">
        <v>3000</v>
      </c>
      <c r="H58" s="6">
        <v>58000</v>
      </c>
      <c r="I58" s="6">
        <v>23000</v>
      </c>
      <c r="J58" s="8">
        <v>23000</v>
      </c>
      <c r="K58" s="8">
        <v>23000</v>
      </c>
      <c r="L58" s="8">
        <v>23000</v>
      </c>
      <c r="M58" s="108"/>
      <c r="N58" s="19"/>
    </row>
    <row r="59" spans="1:14" s="10" customFormat="1" ht="28.5" customHeight="1">
      <c r="A59" s="94"/>
      <c r="B59" s="87"/>
      <c r="C59" s="84"/>
      <c r="D59" s="84"/>
      <c r="E59" s="9" t="s">
        <v>6</v>
      </c>
      <c r="F59" s="8">
        <f>SUM(G59:K59)</f>
        <v>0</v>
      </c>
      <c r="G59" s="8">
        <v>0</v>
      </c>
      <c r="H59" s="6">
        <v>0</v>
      </c>
      <c r="I59" s="6">
        <v>0</v>
      </c>
      <c r="J59" s="8">
        <v>0</v>
      </c>
      <c r="K59" s="8">
        <v>0</v>
      </c>
      <c r="L59" s="8">
        <v>0</v>
      </c>
      <c r="M59" s="109"/>
      <c r="N59" s="19"/>
    </row>
    <row r="60" spans="1:14" s="10" customFormat="1" ht="30" customHeight="1">
      <c r="A60" s="91" t="s">
        <v>26</v>
      </c>
      <c r="B60" s="85" t="s">
        <v>87</v>
      </c>
      <c r="C60" s="84" t="s">
        <v>31</v>
      </c>
      <c r="D60" s="85" t="s">
        <v>17</v>
      </c>
      <c r="E60" s="9" t="s">
        <v>4</v>
      </c>
      <c r="F60" s="8">
        <f>G60+H60+I60+J60+K60</f>
        <v>300000</v>
      </c>
      <c r="G60" s="8">
        <f aca="true" t="shared" si="7" ref="G60:L60">G62+G63+G64+G65</f>
        <v>0</v>
      </c>
      <c r="H60" s="6">
        <f t="shared" si="7"/>
        <v>75000</v>
      </c>
      <c r="I60" s="6">
        <f t="shared" si="7"/>
        <v>75000</v>
      </c>
      <c r="J60" s="8">
        <f t="shared" si="7"/>
        <v>75000</v>
      </c>
      <c r="K60" s="8">
        <f t="shared" si="7"/>
        <v>75000</v>
      </c>
      <c r="L60" s="8">
        <f t="shared" si="7"/>
        <v>75000</v>
      </c>
      <c r="M60" s="107" t="s">
        <v>29</v>
      </c>
      <c r="N60" s="19"/>
    </row>
    <row r="61" spans="1:14" s="10" customFormat="1" ht="18" customHeight="1">
      <c r="A61" s="92"/>
      <c r="B61" s="86"/>
      <c r="C61" s="84"/>
      <c r="D61" s="86"/>
      <c r="E61" s="9" t="s">
        <v>5</v>
      </c>
      <c r="F61" s="8"/>
      <c r="G61" s="8"/>
      <c r="H61" s="6"/>
      <c r="I61" s="6"/>
      <c r="J61" s="8"/>
      <c r="K61" s="8"/>
      <c r="L61" s="8"/>
      <c r="M61" s="108"/>
      <c r="N61" s="19"/>
    </row>
    <row r="62" spans="1:14" s="10" customFormat="1" ht="29.25" customHeight="1">
      <c r="A62" s="92"/>
      <c r="B62" s="86"/>
      <c r="C62" s="84"/>
      <c r="D62" s="86"/>
      <c r="E62" s="9" t="s">
        <v>8</v>
      </c>
      <c r="F62" s="3">
        <f>G62+H62+I62+J62+K62</f>
        <v>0</v>
      </c>
      <c r="G62" s="3">
        <v>0</v>
      </c>
      <c r="H62" s="6">
        <v>0</v>
      </c>
      <c r="I62" s="6">
        <v>0</v>
      </c>
      <c r="J62" s="3">
        <v>0</v>
      </c>
      <c r="K62" s="3">
        <v>0</v>
      </c>
      <c r="L62" s="3">
        <v>0</v>
      </c>
      <c r="M62" s="108"/>
      <c r="N62" s="19"/>
    </row>
    <row r="63" spans="1:14" s="10" customFormat="1" ht="30" customHeight="1">
      <c r="A63" s="92"/>
      <c r="B63" s="86"/>
      <c r="C63" s="84"/>
      <c r="D63" s="86"/>
      <c r="E63" s="9" t="s">
        <v>9</v>
      </c>
      <c r="F63" s="3">
        <f>G63+H63+I63+J63+K63</f>
        <v>0</v>
      </c>
      <c r="G63" s="3">
        <v>0</v>
      </c>
      <c r="H63" s="6">
        <f>G63*1.055</f>
        <v>0</v>
      </c>
      <c r="I63" s="6">
        <v>0</v>
      </c>
      <c r="J63" s="3">
        <v>0</v>
      </c>
      <c r="K63" s="3">
        <f>H63*1.055</f>
        <v>0</v>
      </c>
      <c r="L63" s="3">
        <f>I63*1.055</f>
        <v>0</v>
      </c>
      <c r="M63" s="108"/>
      <c r="N63" s="19"/>
    </row>
    <row r="64" spans="1:14" s="10" customFormat="1" ht="29.25" customHeight="1">
      <c r="A64" s="92"/>
      <c r="B64" s="86"/>
      <c r="C64" s="84"/>
      <c r="D64" s="86"/>
      <c r="E64" s="9" t="s">
        <v>10</v>
      </c>
      <c r="F64" s="3">
        <f>G64+H64+I64+J64+K64</f>
        <v>300000</v>
      </c>
      <c r="G64" s="3">
        <v>0</v>
      </c>
      <c r="H64" s="6">
        <v>75000</v>
      </c>
      <c r="I64" s="6">
        <v>75000</v>
      </c>
      <c r="J64" s="3">
        <v>75000</v>
      </c>
      <c r="K64" s="3">
        <v>75000</v>
      </c>
      <c r="L64" s="3">
        <v>75000</v>
      </c>
      <c r="M64" s="108"/>
      <c r="N64" s="19"/>
    </row>
    <row r="65" spans="1:14" s="10" customFormat="1" ht="32.25" customHeight="1">
      <c r="A65" s="93"/>
      <c r="B65" s="87"/>
      <c r="C65" s="84"/>
      <c r="D65" s="87"/>
      <c r="E65" s="9" t="s">
        <v>6</v>
      </c>
      <c r="F65" s="3">
        <f>G65+H65+I65+J65+K65</f>
        <v>0</v>
      </c>
      <c r="G65" s="3">
        <v>0</v>
      </c>
      <c r="H65" s="6">
        <v>0</v>
      </c>
      <c r="I65" s="6">
        <v>0</v>
      </c>
      <c r="J65" s="3">
        <v>0</v>
      </c>
      <c r="K65" s="3">
        <v>0</v>
      </c>
      <c r="L65" s="3">
        <v>0</v>
      </c>
      <c r="M65" s="109"/>
      <c r="N65" s="19"/>
    </row>
    <row r="66" spans="1:14" s="10" customFormat="1" ht="28.5" customHeight="1">
      <c r="A66" s="91" t="s">
        <v>32</v>
      </c>
      <c r="B66" s="85" t="s">
        <v>87</v>
      </c>
      <c r="C66" s="84" t="s">
        <v>31</v>
      </c>
      <c r="D66" s="85" t="s">
        <v>17</v>
      </c>
      <c r="E66" s="9" t="s">
        <v>4</v>
      </c>
      <c r="F66" s="8">
        <f aca="true" t="shared" si="8" ref="F66:K66">F68+F69+F70+F71</f>
        <v>0</v>
      </c>
      <c r="G66" s="8">
        <f t="shared" si="8"/>
        <v>0</v>
      </c>
      <c r="H66" s="6">
        <f t="shared" si="8"/>
        <v>0</v>
      </c>
      <c r="I66" s="6">
        <f t="shared" si="8"/>
        <v>0</v>
      </c>
      <c r="J66" s="8">
        <f t="shared" si="8"/>
        <v>0</v>
      </c>
      <c r="K66" s="8">
        <f t="shared" si="8"/>
        <v>0</v>
      </c>
      <c r="L66" s="8">
        <f>L68+L69+L70+L71</f>
        <v>0</v>
      </c>
      <c r="M66" s="107" t="s">
        <v>39</v>
      </c>
      <c r="N66" s="19"/>
    </row>
    <row r="67" spans="1:14" s="10" customFormat="1" ht="16.5" customHeight="1">
      <c r="A67" s="92"/>
      <c r="B67" s="86"/>
      <c r="C67" s="84"/>
      <c r="D67" s="86"/>
      <c r="E67" s="9" t="s">
        <v>5</v>
      </c>
      <c r="F67" s="8"/>
      <c r="G67" s="8"/>
      <c r="H67" s="6"/>
      <c r="I67" s="6"/>
      <c r="J67" s="8"/>
      <c r="K67" s="8"/>
      <c r="L67" s="8"/>
      <c r="M67" s="108"/>
      <c r="N67" s="19"/>
    </row>
    <row r="68" spans="1:14" s="10" customFormat="1" ht="28.5" customHeight="1">
      <c r="A68" s="92"/>
      <c r="B68" s="86"/>
      <c r="C68" s="84"/>
      <c r="D68" s="86"/>
      <c r="E68" s="9" t="s">
        <v>8</v>
      </c>
      <c r="F68" s="3">
        <f>G68+H68+I68+J68+K68</f>
        <v>0</v>
      </c>
      <c r="G68" s="3">
        <v>0</v>
      </c>
      <c r="H68" s="6">
        <v>0</v>
      </c>
      <c r="I68" s="6">
        <v>0</v>
      </c>
      <c r="J68" s="3">
        <v>0</v>
      </c>
      <c r="K68" s="3">
        <v>0</v>
      </c>
      <c r="L68" s="3">
        <v>0</v>
      </c>
      <c r="M68" s="108"/>
      <c r="N68" s="19"/>
    </row>
    <row r="69" spans="1:14" s="10" customFormat="1" ht="25.5" customHeight="1">
      <c r="A69" s="92"/>
      <c r="B69" s="86"/>
      <c r="C69" s="84"/>
      <c r="D69" s="86"/>
      <c r="E69" s="9" t="s">
        <v>9</v>
      </c>
      <c r="F69" s="3">
        <f>G69+H69+I69+J69+K69</f>
        <v>0</v>
      </c>
      <c r="G69" s="3">
        <v>0</v>
      </c>
      <c r="H69" s="6">
        <f>G69*1.055</f>
        <v>0</v>
      </c>
      <c r="I69" s="6">
        <v>0</v>
      </c>
      <c r="J69" s="3">
        <v>0</v>
      </c>
      <c r="K69" s="3">
        <f>H69*1.055</f>
        <v>0</v>
      </c>
      <c r="L69" s="3">
        <f>I69*1.055</f>
        <v>0</v>
      </c>
      <c r="M69" s="108"/>
      <c r="N69" s="19"/>
    </row>
    <row r="70" spans="1:14" s="10" customFormat="1" ht="28.5" customHeight="1">
      <c r="A70" s="92"/>
      <c r="B70" s="86"/>
      <c r="C70" s="84"/>
      <c r="D70" s="86"/>
      <c r="E70" s="9" t="s">
        <v>10</v>
      </c>
      <c r="F70" s="3">
        <f>G70+H70+I70+J70+K70</f>
        <v>0</v>
      </c>
      <c r="G70" s="3">
        <v>0</v>
      </c>
      <c r="H70" s="6">
        <v>0</v>
      </c>
      <c r="I70" s="6">
        <v>0</v>
      </c>
      <c r="J70" s="3">
        <v>0</v>
      </c>
      <c r="K70" s="3">
        <v>0</v>
      </c>
      <c r="L70" s="3">
        <v>0</v>
      </c>
      <c r="M70" s="108"/>
      <c r="N70" s="19"/>
    </row>
    <row r="71" spans="1:14" s="10" customFormat="1" ht="29.25" customHeight="1">
      <c r="A71" s="93"/>
      <c r="B71" s="87"/>
      <c r="C71" s="84"/>
      <c r="D71" s="87"/>
      <c r="E71" s="9" t="s">
        <v>6</v>
      </c>
      <c r="F71" s="3">
        <f>G71+H71+I71+J71+K71</f>
        <v>0</v>
      </c>
      <c r="G71" s="3">
        <v>0</v>
      </c>
      <c r="H71" s="6">
        <v>0</v>
      </c>
      <c r="I71" s="6">
        <v>0</v>
      </c>
      <c r="J71" s="3">
        <v>0</v>
      </c>
      <c r="K71" s="3">
        <v>0</v>
      </c>
      <c r="L71" s="3">
        <v>0</v>
      </c>
      <c r="M71" s="109"/>
      <c r="N71" s="19"/>
    </row>
    <row r="72" spans="1:14" s="10" customFormat="1" ht="29.25" customHeight="1">
      <c r="A72" s="91" t="s">
        <v>28</v>
      </c>
      <c r="B72" s="85" t="s">
        <v>87</v>
      </c>
      <c r="C72" s="84" t="s">
        <v>31</v>
      </c>
      <c r="D72" s="85" t="s">
        <v>17</v>
      </c>
      <c r="E72" s="9" t="s">
        <v>4</v>
      </c>
      <c r="F72" s="3">
        <f>G72+H72+I72+J72+K72</f>
        <v>60000</v>
      </c>
      <c r="G72" s="3">
        <f aca="true" t="shared" si="9" ref="G72:L72">G74+G75+G76+G77</f>
        <v>60000</v>
      </c>
      <c r="H72" s="6">
        <f t="shared" si="9"/>
        <v>0</v>
      </c>
      <c r="I72" s="6">
        <f t="shared" si="9"/>
        <v>0</v>
      </c>
      <c r="J72" s="3">
        <f t="shared" si="9"/>
        <v>0</v>
      </c>
      <c r="K72" s="3">
        <f t="shared" si="9"/>
        <v>0</v>
      </c>
      <c r="L72" s="3">
        <f t="shared" si="9"/>
        <v>0</v>
      </c>
      <c r="M72" s="107" t="s">
        <v>33</v>
      </c>
      <c r="N72" s="19"/>
    </row>
    <row r="73" spans="1:14" s="10" customFormat="1" ht="18" customHeight="1">
      <c r="A73" s="92"/>
      <c r="B73" s="86"/>
      <c r="C73" s="84"/>
      <c r="D73" s="86"/>
      <c r="E73" s="9" t="s">
        <v>5</v>
      </c>
      <c r="F73" s="3"/>
      <c r="G73" s="3"/>
      <c r="H73" s="6"/>
      <c r="I73" s="6"/>
      <c r="J73" s="3"/>
      <c r="K73" s="3"/>
      <c r="L73" s="3"/>
      <c r="M73" s="108"/>
      <c r="N73" s="19"/>
    </row>
    <row r="74" spans="1:14" s="10" customFormat="1" ht="29.25" customHeight="1">
      <c r="A74" s="92"/>
      <c r="B74" s="86"/>
      <c r="C74" s="84"/>
      <c r="D74" s="86"/>
      <c r="E74" s="9" t="s">
        <v>8</v>
      </c>
      <c r="F74" s="3">
        <f>G74+H74+I74+J74+K74</f>
        <v>0</v>
      </c>
      <c r="G74" s="3">
        <v>0</v>
      </c>
      <c r="H74" s="6">
        <v>0</v>
      </c>
      <c r="I74" s="6">
        <v>0</v>
      </c>
      <c r="J74" s="3">
        <v>0</v>
      </c>
      <c r="K74" s="3">
        <v>0</v>
      </c>
      <c r="L74" s="3">
        <v>0</v>
      </c>
      <c r="M74" s="108"/>
      <c r="N74" s="19"/>
    </row>
    <row r="75" spans="1:14" s="10" customFormat="1" ht="29.25" customHeight="1">
      <c r="A75" s="92"/>
      <c r="B75" s="86"/>
      <c r="C75" s="84"/>
      <c r="D75" s="86"/>
      <c r="E75" s="9" t="s">
        <v>9</v>
      </c>
      <c r="F75" s="3">
        <f>G75+H75+I75+J75+K75</f>
        <v>0</v>
      </c>
      <c r="G75" s="3">
        <v>0</v>
      </c>
      <c r="H75" s="6">
        <v>0</v>
      </c>
      <c r="I75" s="6">
        <v>0</v>
      </c>
      <c r="J75" s="3">
        <v>0</v>
      </c>
      <c r="K75" s="3">
        <v>0</v>
      </c>
      <c r="L75" s="3">
        <v>0</v>
      </c>
      <c r="M75" s="108"/>
      <c r="N75" s="19"/>
    </row>
    <row r="76" spans="1:14" s="10" customFormat="1" ht="29.25" customHeight="1">
      <c r="A76" s="92"/>
      <c r="B76" s="86"/>
      <c r="C76" s="84"/>
      <c r="D76" s="86"/>
      <c r="E76" s="9" t="s">
        <v>10</v>
      </c>
      <c r="F76" s="3">
        <f>G76+H76+I76+J76+K76</f>
        <v>60000</v>
      </c>
      <c r="G76" s="3">
        <v>60000</v>
      </c>
      <c r="H76" s="6">
        <v>0</v>
      </c>
      <c r="I76" s="6">
        <v>0</v>
      </c>
      <c r="J76" s="3">
        <v>0</v>
      </c>
      <c r="K76" s="3">
        <v>0</v>
      </c>
      <c r="L76" s="3">
        <v>0</v>
      </c>
      <c r="M76" s="108"/>
      <c r="N76" s="19"/>
    </row>
    <row r="77" spans="1:14" s="10" customFormat="1" ht="29.25" customHeight="1">
      <c r="A77" s="93"/>
      <c r="B77" s="87"/>
      <c r="C77" s="84"/>
      <c r="D77" s="87"/>
      <c r="E77" s="9" t="s">
        <v>6</v>
      </c>
      <c r="F77" s="3">
        <f>G77+H77+I77+J77+K77</f>
        <v>0</v>
      </c>
      <c r="G77" s="3">
        <v>0</v>
      </c>
      <c r="H77" s="6">
        <v>0</v>
      </c>
      <c r="I77" s="6">
        <v>0</v>
      </c>
      <c r="J77" s="3">
        <v>0</v>
      </c>
      <c r="K77" s="3">
        <v>0</v>
      </c>
      <c r="L77" s="3">
        <v>0</v>
      </c>
      <c r="M77" s="109"/>
      <c r="N77" s="19"/>
    </row>
    <row r="78" spans="1:14" ht="26.25" customHeight="1">
      <c r="A78" s="110" t="s">
        <v>7</v>
      </c>
      <c r="B78" s="105"/>
      <c r="C78" s="105"/>
      <c r="D78" s="105"/>
      <c r="E78" s="11" t="s">
        <v>4</v>
      </c>
      <c r="F78" s="12">
        <f>F80+F81+F82+F83</f>
        <v>12040820</v>
      </c>
      <c r="G78" s="12">
        <f aca="true" t="shared" si="10" ref="G78:L78">G80+G81+G82+G83</f>
        <v>7605000</v>
      </c>
      <c r="H78" s="29">
        <f t="shared" si="10"/>
        <v>3041420</v>
      </c>
      <c r="I78" s="29">
        <f t="shared" si="10"/>
        <v>911100</v>
      </c>
      <c r="J78" s="12">
        <f t="shared" si="10"/>
        <v>161100</v>
      </c>
      <c r="K78" s="12">
        <f t="shared" si="10"/>
        <v>161100</v>
      </c>
      <c r="L78" s="12">
        <f t="shared" si="10"/>
        <v>161100</v>
      </c>
      <c r="M78" s="102"/>
      <c r="N78" s="18"/>
    </row>
    <row r="79" spans="1:14" s="13" customFormat="1" ht="15.75">
      <c r="A79" s="111"/>
      <c r="B79" s="105"/>
      <c r="C79" s="105"/>
      <c r="D79" s="105"/>
      <c r="E79" s="11" t="s">
        <v>5</v>
      </c>
      <c r="F79" s="12"/>
      <c r="G79" s="12"/>
      <c r="H79" s="29"/>
      <c r="I79" s="29"/>
      <c r="J79" s="12"/>
      <c r="K79" s="12"/>
      <c r="L79" s="12"/>
      <c r="M79" s="103"/>
      <c r="N79" s="20"/>
    </row>
    <row r="80" spans="1:14" s="13" customFormat="1" ht="25.5" customHeight="1">
      <c r="A80" s="111"/>
      <c r="B80" s="105"/>
      <c r="C80" s="105"/>
      <c r="D80" s="105"/>
      <c r="E80" s="11" t="s">
        <v>8</v>
      </c>
      <c r="F80" s="12">
        <f>G80+H80+I80+J80+K80+L80</f>
        <v>0</v>
      </c>
      <c r="G80" s="12">
        <f>G12+G18+G24+G30+G37+G44+G50+G56+G62+G68+G74</f>
        <v>0</v>
      </c>
      <c r="H80" s="29">
        <f>H12+H18+H24+H30+H37+H44+H50+H56+H62+H68+H74</f>
        <v>0</v>
      </c>
      <c r="I80" s="29">
        <v>0</v>
      </c>
      <c r="J80" s="12">
        <f aca="true" t="shared" si="11" ref="J80:L81">J12+J18+J24+J30+J37+J44+J50+J56+J62+J68+J74</f>
        <v>0</v>
      </c>
      <c r="K80" s="12">
        <f t="shared" si="11"/>
        <v>0</v>
      </c>
      <c r="L80" s="12">
        <f t="shared" si="11"/>
        <v>0</v>
      </c>
      <c r="M80" s="103"/>
      <c r="N80" s="20"/>
    </row>
    <row r="81" spans="1:14" s="13" customFormat="1" ht="25.5">
      <c r="A81" s="111"/>
      <c r="B81" s="105"/>
      <c r="C81" s="105"/>
      <c r="D81" s="105"/>
      <c r="E81" s="11" t="s">
        <v>9</v>
      </c>
      <c r="F81" s="12">
        <f>G81+H81+I81+J81+K81+L81</f>
        <v>0</v>
      </c>
      <c r="G81" s="12">
        <f>G13+G19+G25+G31+G38+G45+G51+G57+G63+G69+G75</f>
        <v>0</v>
      </c>
      <c r="H81" s="29">
        <f>H13+H19+H25+H31+H38+H45+H51+H57+H63+H69+H75</f>
        <v>0</v>
      </c>
      <c r="I81" s="29"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03"/>
      <c r="N81" s="20"/>
    </row>
    <row r="82" spans="1:14" s="13" customFormat="1" ht="25.5">
      <c r="A82" s="111"/>
      <c r="B82" s="105"/>
      <c r="C82" s="105"/>
      <c r="D82" s="105"/>
      <c r="E82" s="11" t="s">
        <v>10</v>
      </c>
      <c r="F82" s="12">
        <f>G82+H82+I82+J82+K82+L82</f>
        <v>12035320</v>
      </c>
      <c r="G82" s="12">
        <f>G14+G20+G26+G32+G39+G46+G52+G58+G64+G70+G76</f>
        <v>7605000</v>
      </c>
      <c r="H82" s="29">
        <v>3035920</v>
      </c>
      <c r="I82" s="29">
        <f>I14+I20+I26+I32+I39+I46+I52+I58+I64+I70+I76</f>
        <v>911100</v>
      </c>
      <c r="J82" s="12">
        <f>J14+J20+J26+J32+J39+J46+J52+J58+J64+J70+J76</f>
        <v>161100</v>
      </c>
      <c r="K82" s="12">
        <f>K14+K20+K26+K32+K39+K46+K58+K64+K70+K52+K76</f>
        <v>161100</v>
      </c>
      <c r="L82" s="12">
        <f>L14+L20+L26+L32+L39+L46+L58+L64+L70+L52+L76</f>
        <v>161100</v>
      </c>
      <c r="M82" s="103"/>
      <c r="N82" s="20"/>
    </row>
    <row r="83" spans="1:14" s="13" customFormat="1" ht="26.25" thickBot="1">
      <c r="A83" s="112"/>
      <c r="B83" s="106"/>
      <c r="C83" s="106"/>
      <c r="D83" s="106"/>
      <c r="E83" s="16" t="s">
        <v>6</v>
      </c>
      <c r="F83" s="12">
        <f>G83+H83+I83+J83+K83+L83</f>
        <v>5500</v>
      </c>
      <c r="G83" s="12">
        <f>G15+G21+G27+G33+G40+G47+G53+G59+G65+G71+G77</f>
        <v>0</v>
      </c>
      <c r="H83" s="29">
        <f>H15+H21+H27+H33+H40+H47+H53+H59+H65+H71+H77</f>
        <v>5500</v>
      </c>
      <c r="I83" s="29">
        <f>I15+I21+I27+I33+I40+I47+I53+I59+I65+I71+I77</f>
        <v>0</v>
      </c>
      <c r="J83" s="12">
        <f>J15+J21+J27+J33+J40+J47+J53+J59+J65+J71+J77</f>
        <v>0</v>
      </c>
      <c r="K83" s="12">
        <f>K15+K21+K27+K33+K40+K47+K53+K59+K65+K71+K77</f>
        <v>0</v>
      </c>
      <c r="L83" s="12">
        <f>L15+L21+L27+L33+L40+L47+L53+L59+L65+L71+L77</f>
        <v>0</v>
      </c>
      <c r="M83" s="104"/>
      <c r="N83" s="20"/>
    </row>
    <row r="84" ht="15.75">
      <c r="I84" s="36"/>
    </row>
    <row r="85" ht="12.75">
      <c r="I85" s="35"/>
    </row>
    <row r="94" ht="13.5" thickBot="1"/>
    <row r="95" ht="16.5" thickBot="1">
      <c r="A95" s="30"/>
    </row>
    <row r="96" ht="16.5" thickBot="1">
      <c r="A96" s="31"/>
    </row>
    <row r="97" ht="16.5" thickBot="1">
      <c r="A97" s="31"/>
    </row>
    <row r="98" ht="16.5" thickBot="1">
      <c r="A98" s="31"/>
    </row>
    <row r="99" ht="16.5" thickBot="1">
      <c r="A99" s="31"/>
    </row>
    <row r="100" ht="16.5" thickBot="1">
      <c r="A100" s="31"/>
    </row>
    <row r="101" ht="12.75">
      <c r="A101" s="32"/>
    </row>
  </sheetData>
  <sheetProtection/>
  <mergeCells count="72">
    <mergeCell ref="K1:M1"/>
    <mergeCell ref="A28:A33"/>
    <mergeCell ref="B28:B33"/>
    <mergeCell ref="C28:C33"/>
    <mergeCell ref="M28:M33"/>
    <mergeCell ref="M16:M21"/>
    <mergeCell ref="M10:M15"/>
    <mergeCell ref="D10:D15"/>
    <mergeCell ref="C16:C21"/>
    <mergeCell ref="B10:B15"/>
    <mergeCell ref="C72:C77"/>
    <mergeCell ref="C35:C40"/>
    <mergeCell ref="C66:C71"/>
    <mergeCell ref="A41:M41"/>
    <mergeCell ref="M48:M53"/>
    <mergeCell ref="B22:B27"/>
    <mergeCell ref="D48:D53"/>
    <mergeCell ref="D72:D77"/>
    <mergeCell ref="M72:M77"/>
    <mergeCell ref="D66:D71"/>
    <mergeCell ref="C54:C59"/>
    <mergeCell ref="B66:B71"/>
    <mergeCell ref="A22:A27"/>
    <mergeCell ref="D28:D33"/>
    <mergeCell ref="A42:A47"/>
    <mergeCell ref="A35:A40"/>
    <mergeCell ref="B42:B47"/>
    <mergeCell ref="D60:D65"/>
    <mergeCell ref="M60:M65"/>
    <mergeCell ref="C22:C27"/>
    <mergeCell ref="A34:K34"/>
    <mergeCell ref="C42:C47"/>
    <mergeCell ref="M42:M47"/>
    <mergeCell ref="C48:C53"/>
    <mergeCell ref="C60:C65"/>
    <mergeCell ref="B48:B53"/>
    <mergeCell ref="B35:B40"/>
    <mergeCell ref="M35:M40"/>
    <mergeCell ref="M78:M83"/>
    <mergeCell ref="D78:D83"/>
    <mergeCell ref="M66:M71"/>
    <mergeCell ref="M54:M59"/>
    <mergeCell ref="A78:A83"/>
    <mergeCell ref="B54:B59"/>
    <mergeCell ref="D54:D59"/>
    <mergeCell ref="C78:C83"/>
    <mergeCell ref="B78:B83"/>
    <mergeCell ref="B72:B77"/>
    <mergeCell ref="A72:A77"/>
    <mergeCell ref="A60:A65"/>
    <mergeCell ref="D5:D6"/>
    <mergeCell ref="D42:D47"/>
    <mergeCell ref="A54:A59"/>
    <mergeCell ref="A48:A53"/>
    <mergeCell ref="B60:B65"/>
    <mergeCell ref="A66:A71"/>
    <mergeCell ref="A8:M9"/>
    <mergeCell ref="C10:C15"/>
    <mergeCell ref="A10:A15"/>
    <mergeCell ref="D35:D40"/>
    <mergeCell ref="D16:D21"/>
    <mergeCell ref="M22:M27"/>
    <mergeCell ref="A16:A21"/>
    <mergeCell ref="B16:B21"/>
    <mergeCell ref="D22:D27"/>
    <mergeCell ref="A3:M3"/>
    <mergeCell ref="E5:E6"/>
    <mergeCell ref="M5:M6"/>
    <mergeCell ref="A5:A6"/>
    <mergeCell ref="B5:B6"/>
    <mergeCell ref="C5:C6"/>
    <mergeCell ref="F5:L5"/>
  </mergeCells>
  <printOptions/>
  <pageMargins left="0.1968503937007874" right="0.2362204724409449" top="0.5905511811023623" bottom="0.2755905511811024" header="0.5118110236220472" footer="0.2755905511811024"/>
  <pageSetup fitToHeight="2" fitToWidth="1" horizontalDpi="600" verticalDpi="600" orientation="landscape" paperSize="9" scale="53" r:id="rId3"/>
  <rowBreaks count="2" manualBreakCount="2">
    <brk id="33" max="12" man="1"/>
    <brk id="59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1"/>
  <sheetViews>
    <sheetView tabSelected="1" zoomScalePageLayoutView="0" workbookViewId="0" topLeftCell="A1">
      <selection activeCell="N7" sqref="N7"/>
    </sheetView>
  </sheetViews>
  <sheetFormatPr defaultColWidth="9.00390625" defaultRowHeight="12.75"/>
  <cols>
    <col min="1" max="1" width="6.375" style="0" customWidth="1"/>
    <col min="2" max="2" width="41.625" style="0" customWidth="1"/>
    <col min="3" max="3" width="10.25390625" style="0" customWidth="1"/>
    <col min="4" max="4" width="9.625" style="0" customWidth="1"/>
  </cols>
  <sheetData>
    <row r="2" spans="1:11" ht="78" customHeight="1" thickBot="1">
      <c r="A2" s="70" t="s">
        <v>40</v>
      </c>
      <c r="B2" s="71"/>
      <c r="C2" s="71"/>
      <c r="D2" s="71"/>
      <c r="E2" s="71"/>
      <c r="F2" s="71"/>
      <c r="G2" s="130" t="s">
        <v>90</v>
      </c>
      <c r="H2" s="130"/>
      <c r="I2" s="130"/>
      <c r="J2" s="130"/>
      <c r="K2" s="130"/>
    </row>
    <row r="3" spans="1:11" ht="15" customHeight="1">
      <c r="A3" s="142" t="s">
        <v>82</v>
      </c>
      <c r="B3" s="143"/>
      <c r="C3" s="143"/>
      <c r="D3" s="143"/>
      <c r="E3" s="143"/>
      <c r="F3" s="143"/>
      <c r="G3" s="143"/>
      <c r="H3" s="143"/>
      <c r="I3" s="143"/>
      <c r="J3" s="143"/>
      <c r="K3" s="144"/>
    </row>
    <row r="4" spans="1:11" ht="35.25" customHeight="1" thickBot="1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7"/>
    </row>
    <row r="5" spans="1:11" ht="12.75">
      <c r="A5" s="137" t="s">
        <v>41</v>
      </c>
      <c r="B5" s="139" t="s">
        <v>42</v>
      </c>
      <c r="C5" s="139" t="s">
        <v>43</v>
      </c>
      <c r="D5" s="139" t="s">
        <v>44</v>
      </c>
      <c r="E5" s="139"/>
      <c r="F5" s="139"/>
      <c r="G5" s="139"/>
      <c r="H5" s="139"/>
      <c r="I5" s="139"/>
      <c r="J5" s="141"/>
      <c r="K5" s="67"/>
    </row>
    <row r="6" spans="1:11" ht="24.75" customHeight="1">
      <c r="A6" s="138"/>
      <c r="B6" s="140"/>
      <c r="C6" s="140"/>
      <c r="D6" s="37" t="s">
        <v>45</v>
      </c>
      <c r="E6" s="37" t="s">
        <v>46</v>
      </c>
      <c r="F6" s="37">
        <v>2020</v>
      </c>
      <c r="G6" s="37">
        <v>2021</v>
      </c>
      <c r="H6" s="37">
        <v>2022</v>
      </c>
      <c r="I6" s="37">
        <v>2023</v>
      </c>
      <c r="J6" s="38">
        <v>2024</v>
      </c>
      <c r="K6" s="38">
        <v>2025</v>
      </c>
    </row>
    <row r="7" spans="1:11" ht="12.75">
      <c r="A7" s="138"/>
      <c r="B7" s="140"/>
      <c r="C7" s="140"/>
      <c r="D7" s="39"/>
      <c r="E7" s="39"/>
      <c r="F7" s="39"/>
      <c r="G7" s="39"/>
      <c r="H7" s="39"/>
      <c r="I7" s="39"/>
      <c r="J7" s="40"/>
      <c r="K7" s="40"/>
    </row>
    <row r="8" spans="1:11" ht="18" customHeight="1">
      <c r="A8" s="41" t="s">
        <v>47</v>
      </c>
      <c r="B8" s="131" t="s">
        <v>48</v>
      </c>
      <c r="C8" s="132"/>
      <c r="D8" s="132"/>
      <c r="E8" s="132"/>
      <c r="F8" s="132"/>
      <c r="G8" s="132"/>
      <c r="H8" s="132"/>
      <c r="I8" s="132"/>
      <c r="J8" s="133"/>
      <c r="K8" s="68"/>
    </row>
    <row r="9" spans="1:11" ht="38.25" customHeight="1">
      <c r="A9" s="63" t="s">
        <v>49</v>
      </c>
      <c r="B9" s="64" t="s">
        <v>50</v>
      </c>
      <c r="C9" s="65" t="s">
        <v>51</v>
      </c>
      <c r="D9" s="65">
        <v>0</v>
      </c>
      <c r="E9" s="65">
        <v>0</v>
      </c>
      <c r="F9" s="65">
        <v>16</v>
      </c>
      <c r="G9" s="65">
        <v>16</v>
      </c>
      <c r="H9" s="65">
        <v>16</v>
      </c>
      <c r="I9" s="65">
        <v>16</v>
      </c>
      <c r="J9" s="65">
        <v>16</v>
      </c>
      <c r="K9" s="65">
        <v>16</v>
      </c>
    </row>
    <row r="10" spans="1:11" ht="36.75" customHeight="1">
      <c r="A10" s="42" t="s">
        <v>84</v>
      </c>
      <c r="B10" s="43" t="s">
        <v>53</v>
      </c>
      <c r="C10" s="44" t="s">
        <v>51</v>
      </c>
      <c r="D10" s="44">
        <v>0</v>
      </c>
      <c r="E10" s="44">
        <v>0</v>
      </c>
      <c r="F10" s="44">
        <v>1</v>
      </c>
      <c r="G10" s="44">
        <v>0</v>
      </c>
      <c r="H10" s="44">
        <v>0</v>
      </c>
      <c r="I10" s="44">
        <v>0</v>
      </c>
      <c r="J10" s="45">
        <v>0</v>
      </c>
      <c r="K10" s="45">
        <v>0</v>
      </c>
    </row>
    <row r="11" spans="1:11" ht="26.25" customHeight="1">
      <c r="A11" s="42" t="s">
        <v>52</v>
      </c>
      <c r="B11" s="43" t="s">
        <v>83</v>
      </c>
      <c r="C11" s="44" t="s">
        <v>51</v>
      </c>
      <c r="D11" s="44">
        <v>0</v>
      </c>
      <c r="E11" s="44">
        <v>0</v>
      </c>
      <c r="F11" s="44">
        <v>0</v>
      </c>
      <c r="G11" s="44">
        <v>0</v>
      </c>
      <c r="H11" s="44">
        <v>1</v>
      </c>
      <c r="I11" s="44">
        <v>0</v>
      </c>
      <c r="J11" s="45">
        <v>0</v>
      </c>
      <c r="K11" s="45">
        <v>0</v>
      </c>
    </row>
    <row r="12" spans="1:11" ht="13.5" customHeight="1">
      <c r="A12" s="46" t="s">
        <v>54</v>
      </c>
      <c r="B12" s="134" t="s">
        <v>55</v>
      </c>
      <c r="C12" s="135"/>
      <c r="D12" s="135"/>
      <c r="E12" s="135"/>
      <c r="F12" s="135"/>
      <c r="G12" s="135"/>
      <c r="H12" s="135"/>
      <c r="I12" s="135"/>
      <c r="J12" s="136"/>
      <c r="K12" s="69"/>
    </row>
    <row r="13" spans="1:11" ht="51" customHeight="1">
      <c r="A13" s="46" t="s">
        <v>56</v>
      </c>
      <c r="B13" s="47" t="s">
        <v>57</v>
      </c>
      <c r="C13" s="48" t="s">
        <v>51</v>
      </c>
      <c r="D13" s="49">
        <v>2</v>
      </c>
      <c r="E13" s="49">
        <v>2</v>
      </c>
      <c r="F13" s="49">
        <v>2</v>
      </c>
      <c r="G13" s="49">
        <v>2</v>
      </c>
      <c r="H13" s="49">
        <v>2</v>
      </c>
      <c r="I13" s="49">
        <v>2</v>
      </c>
      <c r="J13" s="50">
        <v>2</v>
      </c>
      <c r="K13" s="50">
        <v>2</v>
      </c>
    </row>
    <row r="14" spans="1:11" ht="12.75">
      <c r="A14" s="51" t="s">
        <v>58</v>
      </c>
      <c r="B14" s="134" t="s">
        <v>59</v>
      </c>
      <c r="C14" s="135"/>
      <c r="D14" s="135"/>
      <c r="E14" s="135"/>
      <c r="F14" s="135"/>
      <c r="G14" s="135"/>
      <c r="H14" s="135"/>
      <c r="I14" s="135"/>
      <c r="J14" s="136"/>
      <c r="K14" s="69"/>
    </row>
    <row r="15" spans="1:11" ht="24" customHeight="1">
      <c r="A15" s="51" t="s">
        <v>60</v>
      </c>
      <c r="B15" s="47" t="s">
        <v>61</v>
      </c>
      <c r="C15" s="48" t="s">
        <v>51</v>
      </c>
      <c r="D15" s="48">
        <v>2200</v>
      </c>
      <c r="E15" s="48">
        <v>1335</v>
      </c>
      <c r="F15" s="48">
        <v>283</v>
      </c>
      <c r="G15" s="48">
        <v>200</v>
      </c>
      <c r="H15" s="48">
        <v>200</v>
      </c>
      <c r="I15" s="48">
        <v>200</v>
      </c>
      <c r="J15" s="52">
        <v>200</v>
      </c>
      <c r="K15" s="52">
        <v>200</v>
      </c>
    </row>
    <row r="16" spans="1:11" ht="53.25" customHeight="1">
      <c r="A16" s="51" t="s">
        <v>62</v>
      </c>
      <c r="B16" s="47" t="s">
        <v>63</v>
      </c>
      <c r="C16" s="48" t="s">
        <v>51</v>
      </c>
      <c r="D16" s="48">
        <v>6</v>
      </c>
      <c r="E16" s="48">
        <v>4</v>
      </c>
      <c r="F16" s="48">
        <v>1</v>
      </c>
      <c r="G16" s="48">
        <v>1</v>
      </c>
      <c r="H16" s="48">
        <v>1</v>
      </c>
      <c r="I16" s="48">
        <v>1</v>
      </c>
      <c r="J16" s="52">
        <v>1</v>
      </c>
      <c r="K16" s="52">
        <v>1</v>
      </c>
    </row>
    <row r="17" spans="1:11" ht="54.75" customHeight="1">
      <c r="A17" s="51" t="s">
        <v>64</v>
      </c>
      <c r="B17" s="47" t="s">
        <v>65</v>
      </c>
      <c r="C17" s="48" t="s">
        <v>51</v>
      </c>
      <c r="D17" s="48">
        <v>4</v>
      </c>
      <c r="E17" s="48">
        <v>4</v>
      </c>
      <c r="F17" s="48">
        <v>2</v>
      </c>
      <c r="G17" s="48">
        <v>2</v>
      </c>
      <c r="H17" s="48">
        <v>2</v>
      </c>
      <c r="I17" s="48">
        <v>2</v>
      </c>
      <c r="J17" s="52">
        <v>2</v>
      </c>
      <c r="K17" s="52">
        <v>2</v>
      </c>
    </row>
    <row r="18" spans="1:11" ht="39" customHeight="1">
      <c r="A18" s="53" t="s">
        <v>66</v>
      </c>
      <c r="B18" s="54" t="s">
        <v>67</v>
      </c>
      <c r="C18" s="55" t="s">
        <v>51</v>
      </c>
      <c r="D18" s="56">
        <v>1</v>
      </c>
      <c r="E18" s="56">
        <v>0</v>
      </c>
      <c r="F18" s="49">
        <v>1</v>
      </c>
      <c r="G18" s="49">
        <v>1</v>
      </c>
      <c r="H18" s="49">
        <v>1</v>
      </c>
      <c r="I18" s="49">
        <v>1</v>
      </c>
      <c r="J18" s="49">
        <v>1</v>
      </c>
      <c r="K18" s="49">
        <v>1</v>
      </c>
    </row>
    <row r="19" spans="1:11" ht="26.25" customHeight="1">
      <c r="A19" s="53" t="s">
        <v>68</v>
      </c>
      <c r="B19" s="54" t="s">
        <v>69</v>
      </c>
      <c r="C19" s="55" t="s">
        <v>51</v>
      </c>
      <c r="D19" s="57" t="s">
        <v>70</v>
      </c>
      <c r="E19" s="57" t="s">
        <v>70</v>
      </c>
      <c r="F19" s="49">
        <v>12</v>
      </c>
      <c r="G19" s="49">
        <v>12</v>
      </c>
      <c r="H19" s="49">
        <v>12</v>
      </c>
      <c r="I19" s="49">
        <v>12</v>
      </c>
      <c r="J19" s="49">
        <v>12</v>
      </c>
      <c r="K19" s="49">
        <v>12</v>
      </c>
    </row>
    <row r="20" spans="1:11" ht="74.25" customHeight="1">
      <c r="A20" s="53" t="s">
        <v>71</v>
      </c>
      <c r="B20" s="54" t="s">
        <v>72</v>
      </c>
      <c r="C20" s="55" t="s">
        <v>73</v>
      </c>
      <c r="D20" s="58">
        <v>56952</v>
      </c>
      <c r="E20" s="58">
        <v>50906</v>
      </c>
      <c r="F20" s="49">
        <v>43652</v>
      </c>
      <c r="G20" s="49">
        <v>59000</v>
      </c>
      <c r="H20" s="49">
        <v>30000</v>
      </c>
      <c r="I20" s="49">
        <v>31000</v>
      </c>
      <c r="J20" s="50">
        <v>31500</v>
      </c>
      <c r="K20" s="50">
        <v>32000</v>
      </c>
    </row>
    <row r="21" spans="1:11" ht="70.5" customHeight="1">
      <c r="A21" s="59" t="s">
        <v>74</v>
      </c>
      <c r="B21" s="54" t="s">
        <v>75</v>
      </c>
      <c r="C21" s="60" t="s">
        <v>76</v>
      </c>
      <c r="D21" s="61">
        <v>114515.136</v>
      </c>
      <c r="E21" s="61">
        <v>97037.099</v>
      </c>
      <c r="F21" s="62">
        <v>59460.542</v>
      </c>
      <c r="G21" s="49">
        <v>102000</v>
      </c>
      <c r="H21" s="49">
        <v>40000</v>
      </c>
      <c r="I21" s="49">
        <v>45000</v>
      </c>
      <c r="J21" s="50">
        <v>46000</v>
      </c>
      <c r="K21" s="50">
        <v>47000</v>
      </c>
    </row>
  </sheetData>
  <sheetProtection/>
  <mergeCells count="9">
    <mergeCell ref="G2:K2"/>
    <mergeCell ref="B8:J8"/>
    <mergeCell ref="B12:J12"/>
    <mergeCell ref="B14:J14"/>
    <mergeCell ref="A5:A7"/>
    <mergeCell ref="B5:B7"/>
    <mergeCell ref="C5:C7"/>
    <mergeCell ref="D5:J5"/>
    <mergeCell ref="A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RePack by SPecialiST</cp:lastModifiedBy>
  <cp:lastPrinted>2022-11-14T13:21:13Z</cp:lastPrinted>
  <dcterms:created xsi:type="dcterms:W3CDTF">2013-09-19T05:29:29Z</dcterms:created>
  <dcterms:modified xsi:type="dcterms:W3CDTF">2022-11-14T13:21:15Z</dcterms:modified>
  <cp:category/>
  <cp:version/>
  <cp:contentType/>
  <cp:contentStatus/>
</cp:coreProperties>
</file>