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-ка 19.12" sheetId="1" r:id="rId1"/>
  </sheets>
  <definedNames/>
  <calcPr fullCalcOnLoad="1"/>
</workbook>
</file>

<file path=xl/sharedStrings.xml><?xml version="1.0" encoding="utf-8"?>
<sst xmlns="http://schemas.openxmlformats.org/spreadsheetml/2006/main" count="118" uniqueCount="56">
  <si>
    <t>Наименование поселения</t>
  </si>
  <si>
    <t>Дотация на выравнивание бюджетной обеспеченности поселений</t>
  </si>
  <si>
    <t>Субвенция на осуществление первичного воинского учета на территориях, где отсутствуют военные комиссариаты</t>
  </si>
  <si>
    <t>Березницкое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</si>
  <si>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</si>
  <si>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</si>
  <si>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</si>
  <si>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</si>
  <si>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</si>
  <si>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</si>
  <si>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</si>
  <si>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</si>
  <si>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</si>
  <si>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</si>
  <si>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Ростовско-Минское</t>
  </si>
  <si>
    <t>Синицкое</t>
  </si>
  <si>
    <t>Строевское</t>
  </si>
  <si>
    <t>Череновское</t>
  </si>
  <si>
    <t>Шангальское</t>
  </si>
  <si>
    <t>Итого</t>
  </si>
  <si>
    <t>Дотация на выравнивание бюджетной обеспеченности поселений из бюджета муниципального района</t>
  </si>
  <si>
    <t>Субвенции на осуществление государственных полномочий в сфере административных правонарушений.</t>
  </si>
  <si>
    <t>Распределение иных межбюджетных трансфертов на софинансирование вопросов местного значения</t>
  </si>
  <si>
    <t xml:space="preserve">Иные межбюджетные трансферты по передаваемым полномочиям по организации ритуальных услуг и содержания мест захоронения </t>
  </si>
  <si>
    <t xml:space="preserve">Иные межбюджетные трансферты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</t>
  </si>
  <si>
    <t xml:space="preserve"> субсидия на оборудование источников наружного противопожарного водоснабжения </t>
  </si>
  <si>
    <t>иные межбюджетные трансферты на поддержку государственных программ  субъектов РФ и муниципальных программ формирования современной городской среды</t>
  </si>
  <si>
    <t xml:space="preserve">субсидия на 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</t>
  </si>
  <si>
    <t>субсидия на кадастровые работы и мониторинг земель сельскохозяйственного назначения</t>
  </si>
  <si>
    <t>субсидия на софинансирование дорожной деятельности в отношении автомобильных 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</si>
  <si>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за счет возврата остатка 2019 года из областного бюджета на содержание мест (площадок) накопления твердых коммунальных отходов</t>
  </si>
  <si>
    <t>субсидия на поддержку государственных программ  субъектов РФ и муниципальных программ "Комплексное развитие сельских территорий"</t>
  </si>
  <si>
    <t xml:space="preserve">субсидия на обеспечение устойчивого развития сельских территорий </t>
  </si>
  <si>
    <t xml:space="preserve"> субсидия на реализацию мероприятий в сфере обращения с отходами производства и потребления, в том числе с твердыми коммунальными отходами приобретенте контейнеров (бункеров) для накопления твердых коммунальных отходов)</t>
  </si>
  <si>
    <t>субсидии на развитие территориального общественного самоуправления</t>
  </si>
  <si>
    <t xml:space="preserve"> субсидия на модернизацию нерегулируемых пешеходных переходов, сфетофорных объектов и установку пешеходных ограждений на автомобильных дорогах общего пользования местного значения </t>
  </si>
  <si>
    <t>субсидия на ремонт автомобильных дорог общего пользования местного значения в муниципальных районов и городских округах Архангельской области</t>
  </si>
  <si>
    <t>субсидия на разработку проектно-сметной документации для строительства и реконструкции (модернизации) объектов питьевого водоснабжения</t>
  </si>
  <si>
    <t>иные межбюджетные трансферты на благоустройство территорий и приобретение уборочной и коммунальной техники</t>
  </si>
  <si>
    <t>Субсидия на реализацию мероприятий в сфере обращения с отходами производства и потребления, в том числе с твердыми коммунальными отходами (создание мест (площадок) накопления (в том числе раздельного накопления)твердых коммунальных отходов)</t>
  </si>
  <si>
    <t>Субсидия на разработку проектно-сметной документации для строительства и реконструкции (модернизации) объектов питьевого водоснабжения за счет средств местного бюджета</t>
  </si>
  <si>
    <t>иных межбюджетных трансфертов из резервного фонда администрации муниципального образования</t>
  </si>
  <si>
    <t>иных межбюджетных трансфертов из резервного фонда Правительства Архангельской области</t>
  </si>
  <si>
    <t>На содержание, 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</t>
  </si>
  <si>
    <t>На содержание, ремонт и обустройство автомобильных общего пользования местного значения в границах населенных пунктов,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</si>
  <si>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</si>
  <si>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</si>
  <si>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</si>
  <si>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</si>
  <si>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ВСЕГО</t>
  </si>
  <si>
    <t>Утверждено</t>
  </si>
  <si>
    <t>Исполнено</t>
  </si>
  <si>
    <t>Приложение №11</t>
  </si>
  <si>
    <t>Объем межбюджетных трансфертов бюджетам муниципальным образованиям поселений за 2020год</t>
  </si>
  <si>
    <t xml:space="preserve">                                          </t>
  </si>
  <si>
    <t>к решению сессии шестого созыва Собрания депутатов № 344                                            от 25 июня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</si>
</sst>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17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9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1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F4" sqref="F4"/>
    </sheetView>
  </sheetViews>
  <sheetFormatPr defaultColWidth="9.140625" defaultRowHeight="12.75"/>
  <cols>
    <col min="1" max="1" width="22.7109375" style="0" customWidth="1"/>
    <col min="2" max="3" width="15.28125" style="0" customWidth="1"/>
    <col min="4" max="5" width="16.421875" style="0" customWidth="1"/>
    <col min="6" max="6" width="19.140625" style="0" customWidth="1"/>
    <col min="7" max="7" width="17.00390625" style="0" customWidth="1"/>
    <col min="8" max="13" width="17.140625" style="0" customWidth="1"/>
    <col min="14" max="15" width="20.7109375" style="0" customWidth="1"/>
    <col min="16" max="16" width="15.140625" style="0" customWidth="1"/>
    <col min="17" max="17" width="14.57421875" style="0" customWidth="1"/>
    <col min="18" max="18" width="14.421875" style="0" customWidth="1"/>
    <col min="19" max="19" width="14.00390625" style="0" customWidth="1"/>
    <col min="20" max="20" width="11.8515625" style="0" customWidth="1"/>
    <col min="21" max="21" width="13.00390625" style="0" customWidth="1"/>
    <col min="22" max="22" width="14.421875" style="0" customWidth="1"/>
    <col min="23" max="23" width="12.28125" style="0" customWidth="1"/>
    <col min="24" max="24" width="13.57421875" style="0" customWidth="1"/>
    <col min="25" max="25" width="13.00390625" style="0" customWidth="1"/>
    <col min="26" max="26" width="14.421875" style="0" customWidth="1"/>
    <col min="27" max="27" width="12.28125" style="0" customWidth="1"/>
    <col min="28" max="28" width="14.8515625" style="0" customWidth="1"/>
    <col min="29" max="29" width="15.00390625" style="0" customWidth="1"/>
    <col min="30" max="30" width="14.421875" style="0" customWidth="1"/>
    <col min="31" max="31" width="12.28125" style="0" customWidth="1"/>
    <col min="32" max="32" width="14.421875" style="0" customWidth="1"/>
    <col min="33" max="33" width="12.28125" style="0" customWidth="1"/>
    <col min="34" max="34" width="14.421875" style="0" customWidth="1"/>
    <col min="35" max="35" width="14.28125" style="0" customWidth="1"/>
    <col min="36" max="36" width="14.421875" style="0" customWidth="1"/>
    <col min="37" max="37" width="14.00390625" style="0" customWidth="1"/>
    <col min="38" max="38" width="14.421875" style="0" customWidth="1"/>
    <col min="39" max="39" width="14.8515625" style="0" customWidth="1"/>
    <col min="40" max="40" width="14.421875" style="0" customWidth="1"/>
    <col min="41" max="41" width="13.140625" style="0" customWidth="1"/>
    <col min="42" max="42" width="14.421875" style="0" customWidth="1"/>
    <col min="43" max="43" width="13.7109375" style="0" customWidth="1"/>
    <col min="44" max="44" width="14.421875" style="0" customWidth="1"/>
    <col min="45" max="45" width="12.28125" style="0" customWidth="1"/>
    <col min="46" max="46" width="14.421875" style="0" customWidth="1"/>
    <col min="47" max="47" width="16.28125" style="0" customWidth="1"/>
    <col min="48" max="48" width="14.421875" style="0" customWidth="1"/>
    <col min="49" max="49" width="13.00390625" style="0" customWidth="1"/>
    <col min="50" max="50" width="14.421875" style="0" customWidth="1"/>
    <col min="51" max="51" width="13.57421875" style="0" customWidth="1"/>
    <col min="52" max="55" width="17.140625" style="0" customWidth="1"/>
    <col min="56" max="56" width="15.7109375" style="0" customWidth="1"/>
    <col min="57" max="57" width="14.421875" style="0" customWidth="1"/>
    <col min="58" max="58" width="15.7109375" style="0" customWidth="1"/>
    <col min="59" max="59" width="14.421875" style="0" customWidth="1"/>
    <col min="60" max="60" width="15.7109375" style="0" customWidth="1"/>
    <col min="61" max="61" width="14.421875" style="0" customWidth="1"/>
    <col min="62" max="62" width="15.7109375" style="0" customWidth="1"/>
    <col min="63" max="63" width="14.421875" style="0" customWidth="1"/>
    <col min="64" max="64" width="14.57421875" style="0" customWidth="1"/>
    <col min="65" max="65" width="14.28125" style="0" customWidth="1"/>
    <col min="66" max="66" width="12.8515625" style="0" bestFit="1" customWidth="1"/>
  </cols>
  <sheetData>
    <row r="1" ht="12.75">
      <c r="F1" t="s">
        <v>52</v>
      </c>
    </row>
    <row r="2" spans="6:64" ht="41.25" customHeight="1">
      <c r="F2" s="31" t="s">
        <v>55</v>
      </c>
      <c r="G2" s="31"/>
      <c r="S2" s="22"/>
      <c r="BL2" s="6"/>
    </row>
    <row r="3" spans="4:64" ht="32.25" customHeight="1">
      <c r="D3" s="41" t="s">
        <v>53</v>
      </c>
      <c r="E3" s="42"/>
      <c r="F3" s="42"/>
      <c r="G3" s="42"/>
      <c r="H3" s="42"/>
      <c r="I3" s="42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ht="24.75" customHeight="1">
      <c r="E4" t="s">
        <v>54</v>
      </c>
    </row>
    <row r="5" spans="1:66" ht="128.25" customHeight="1">
      <c r="A5" s="1" t="s">
        <v>0</v>
      </c>
      <c r="B5" s="36" t="s">
        <v>1</v>
      </c>
      <c r="C5" s="37"/>
      <c r="D5" s="36" t="s">
        <v>22</v>
      </c>
      <c r="E5" s="37"/>
      <c r="F5" s="36" t="s">
        <v>20</v>
      </c>
      <c r="G5" s="37"/>
      <c r="H5" s="36" t="s">
        <v>21</v>
      </c>
      <c r="I5" s="37"/>
      <c r="J5" s="36" t="s">
        <v>2</v>
      </c>
      <c r="K5" s="37"/>
      <c r="L5" s="36" t="s">
        <v>23</v>
      </c>
      <c r="M5" s="37"/>
      <c r="N5" s="36" t="s">
        <v>24</v>
      </c>
      <c r="O5" s="37"/>
      <c r="P5" s="36" t="s">
        <v>25</v>
      </c>
      <c r="Q5" s="37"/>
      <c r="R5" s="36" t="s">
        <v>26</v>
      </c>
      <c r="S5" s="37"/>
      <c r="T5" s="36" t="s">
        <v>27</v>
      </c>
      <c r="U5" s="37"/>
      <c r="V5" s="36" t="s">
        <v>28</v>
      </c>
      <c r="W5" s="37"/>
      <c r="X5" s="36" t="s">
        <v>29</v>
      </c>
      <c r="Y5" s="37"/>
      <c r="Z5" s="36" t="s">
        <v>30</v>
      </c>
      <c r="AA5" s="37"/>
      <c r="AB5" s="36" t="s">
        <v>31</v>
      </c>
      <c r="AC5" s="37"/>
      <c r="AD5" s="36" t="s">
        <v>32</v>
      </c>
      <c r="AE5" s="37"/>
      <c r="AF5" s="36" t="s">
        <v>33</v>
      </c>
      <c r="AG5" s="37"/>
      <c r="AH5" s="36" t="s">
        <v>34</v>
      </c>
      <c r="AI5" s="37"/>
      <c r="AJ5" s="36" t="s">
        <v>35</v>
      </c>
      <c r="AK5" s="37"/>
      <c r="AL5" s="36" t="s">
        <v>36</v>
      </c>
      <c r="AM5" s="37"/>
      <c r="AN5" s="36" t="s">
        <v>37</v>
      </c>
      <c r="AO5" s="37"/>
      <c r="AP5" s="36" t="s">
        <v>38</v>
      </c>
      <c r="AQ5" s="37"/>
      <c r="AR5" s="36" t="s">
        <v>40</v>
      </c>
      <c r="AS5" s="37"/>
      <c r="AT5" s="36" t="s">
        <v>39</v>
      </c>
      <c r="AU5" s="37"/>
      <c r="AV5" s="36" t="s">
        <v>41</v>
      </c>
      <c r="AW5" s="37"/>
      <c r="AX5" s="36" t="s">
        <v>42</v>
      </c>
      <c r="AY5" s="37"/>
      <c r="AZ5" s="32" t="s">
        <v>43</v>
      </c>
      <c r="BA5" s="33"/>
      <c r="BB5" s="34" t="s">
        <v>44</v>
      </c>
      <c r="BC5" s="35"/>
      <c r="BD5" s="36" t="s">
        <v>45</v>
      </c>
      <c r="BE5" s="37"/>
      <c r="BF5" s="36" t="s">
        <v>46</v>
      </c>
      <c r="BG5" s="37"/>
      <c r="BH5" s="36" t="s">
        <v>47</v>
      </c>
      <c r="BI5" s="37"/>
      <c r="BJ5" s="36" t="s">
        <v>48</v>
      </c>
      <c r="BK5" s="37"/>
      <c r="BL5" s="38" t="s">
        <v>49</v>
      </c>
      <c r="BM5" s="39"/>
      <c r="BN5" s="7"/>
    </row>
    <row r="6" spans="1:66" ht="27.75" customHeight="1">
      <c r="A6" s="1"/>
      <c r="B6" s="29" t="s">
        <v>50</v>
      </c>
      <c r="C6" s="29" t="s">
        <v>51</v>
      </c>
      <c r="D6" s="29" t="s">
        <v>50</v>
      </c>
      <c r="E6" s="29" t="s">
        <v>51</v>
      </c>
      <c r="F6" s="29" t="s">
        <v>50</v>
      </c>
      <c r="G6" s="29" t="s">
        <v>51</v>
      </c>
      <c r="H6" s="29" t="s">
        <v>50</v>
      </c>
      <c r="I6" s="29" t="s">
        <v>51</v>
      </c>
      <c r="J6" s="29" t="s">
        <v>50</v>
      </c>
      <c r="K6" s="29" t="s">
        <v>51</v>
      </c>
      <c r="L6" s="29" t="s">
        <v>50</v>
      </c>
      <c r="M6" s="29" t="s">
        <v>51</v>
      </c>
      <c r="N6" s="29" t="s">
        <v>50</v>
      </c>
      <c r="O6" s="29" t="s">
        <v>51</v>
      </c>
      <c r="P6" s="29" t="s">
        <v>50</v>
      </c>
      <c r="Q6" s="29" t="s">
        <v>51</v>
      </c>
      <c r="R6" s="29" t="s">
        <v>50</v>
      </c>
      <c r="S6" s="29" t="s">
        <v>51</v>
      </c>
      <c r="T6" s="29" t="s">
        <v>50</v>
      </c>
      <c r="U6" s="29" t="s">
        <v>51</v>
      </c>
      <c r="V6" s="29" t="s">
        <v>50</v>
      </c>
      <c r="W6" s="29" t="s">
        <v>51</v>
      </c>
      <c r="X6" s="29" t="s">
        <v>50</v>
      </c>
      <c r="Y6" s="29" t="s">
        <v>51</v>
      </c>
      <c r="Z6" s="29" t="s">
        <v>50</v>
      </c>
      <c r="AA6" s="29" t="s">
        <v>51</v>
      </c>
      <c r="AB6" s="29" t="s">
        <v>50</v>
      </c>
      <c r="AC6" s="29" t="s">
        <v>51</v>
      </c>
      <c r="AD6" s="29" t="s">
        <v>50</v>
      </c>
      <c r="AE6" s="29" t="s">
        <v>51</v>
      </c>
      <c r="AF6" s="29" t="s">
        <v>50</v>
      </c>
      <c r="AG6" s="29" t="s">
        <v>51</v>
      </c>
      <c r="AH6" s="29" t="s">
        <v>50</v>
      </c>
      <c r="AI6" s="29" t="s">
        <v>51</v>
      </c>
      <c r="AJ6" s="29" t="s">
        <v>50</v>
      </c>
      <c r="AK6" s="29" t="s">
        <v>51</v>
      </c>
      <c r="AL6" s="29" t="s">
        <v>50</v>
      </c>
      <c r="AM6" s="29" t="s">
        <v>51</v>
      </c>
      <c r="AN6" s="29" t="s">
        <v>50</v>
      </c>
      <c r="AO6" s="29" t="s">
        <v>51</v>
      </c>
      <c r="AP6" s="29" t="s">
        <v>50</v>
      </c>
      <c r="AQ6" s="29" t="s">
        <v>51</v>
      </c>
      <c r="AR6" s="29" t="s">
        <v>50</v>
      </c>
      <c r="AS6" s="29" t="s">
        <v>51</v>
      </c>
      <c r="AT6" s="29" t="s">
        <v>50</v>
      </c>
      <c r="AU6" s="29" t="s">
        <v>51</v>
      </c>
      <c r="AV6" s="29" t="s">
        <v>50</v>
      </c>
      <c r="AW6" s="29" t="s">
        <v>51</v>
      </c>
      <c r="AX6" s="29" t="s">
        <v>50</v>
      </c>
      <c r="AY6" s="29" t="s">
        <v>51</v>
      </c>
      <c r="AZ6" s="29" t="s">
        <v>50</v>
      </c>
      <c r="BA6" s="29" t="s">
        <v>51</v>
      </c>
      <c r="BB6" s="29" t="s">
        <v>50</v>
      </c>
      <c r="BC6" s="29" t="s">
        <v>51</v>
      </c>
      <c r="BD6" s="29" t="s">
        <v>50</v>
      </c>
      <c r="BE6" s="29" t="s">
        <v>51</v>
      </c>
      <c r="BF6" s="29" t="s">
        <v>50</v>
      </c>
      <c r="BG6" s="29" t="s">
        <v>51</v>
      </c>
      <c r="BH6" s="29" t="s">
        <v>50</v>
      </c>
      <c r="BI6" s="29" t="s">
        <v>51</v>
      </c>
      <c r="BJ6" s="29" t="s">
        <v>50</v>
      </c>
      <c r="BK6" s="29" t="s">
        <v>51</v>
      </c>
      <c r="BL6" s="29" t="s">
        <v>50</v>
      </c>
      <c r="BM6" s="29" t="s">
        <v>51</v>
      </c>
      <c r="BN6" s="7"/>
    </row>
    <row r="7" spans="1:65" ht="12.75">
      <c r="A7" s="8" t="s">
        <v>3</v>
      </c>
      <c r="B7" s="12">
        <v>261800</v>
      </c>
      <c r="C7" s="12">
        <v>261800</v>
      </c>
      <c r="D7" s="19">
        <v>7388676</v>
      </c>
      <c r="E7" s="19">
        <v>7388676</v>
      </c>
      <c r="F7" s="12">
        <v>1351170</v>
      </c>
      <c r="G7" s="12">
        <v>1351170</v>
      </c>
      <c r="H7" s="5">
        <v>62500</v>
      </c>
      <c r="I7" s="5">
        <v>62500</v>
      </c>
      <c r="J7" s="18">
        <v>121200</v>
      </c>
      <c r="K7" s="18">
        <v>121200</v>
      </c>
      <c r="L7" s="5">
        <v>42028</v>
      </c>
      <c r="M7" s="5">
        <v>42028</v>
      </c>
      <c r="N7" s="5">
        <v>165258</v>
      </c>
      <c r="O7" s="5">
        <v>165258</v>
      </c>
      <c r="P7" s="5"/>
      <c r="Q7" s="5"/>
      <c r="R7" s="5"/>
      <c r="S7" s="5"/>
      <c r="T7" s="5">
        <v>528522</v>
      </c>
      <c r="U7" s="5">
        <v>528522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23">
        <v>80000</v>
      </c>
      <c r="AI7" s="23">
        <v>80000</v>
      </c>
      <c r="AJ7" s="5"/>
      <c r="AK7" s="5"/>
      <c r="AL7" s="5"/>
      <c r="AM7" s="5"/>
      <c r="AN7" s="5"/>
      <c r="AO7" s="5"/>
      <c r="AP7" s="19">
        <v>496000</v>
      </c>
      <c r="AQ7" s="19">
        <v>496000</v>
      </c>
      <c r="AR7" s="5"/>
      <c r="AS7" s="5"/>
      <c r="AT7" s="5"/>
      <c r="AU7" s="5"/>
      <c r="AV7" s="5"/>
      <c r="AW7" s="5"/>
      <c r="AX7" s="5"/>
      <c r="AY7" s="5"/>
      <c r="AZ7" s="18">
        <v>94003</v>
      </c>
      <c r="BA7" s="14">
        <v>62400</v>
      </c>
      <c r="BB7" s="18">
        <v>1267619</v>
      </c>
      <c r="BC7" s="18">
        <v>1257343.56</v>
      </c>
      <c r="BD7" s="18"/>
      <c r="BE7" s="5"/>
      <c r="BF7" s="18">
        <v>50891.7</v>
      </c>
      <c r="BG7" s="5">
        <v>50891.7</v>
      </c>
      <c r="BH7" s="25">
        <v>1169.7</v>
      </c>
      <c r="BI7" s="5">
        <v>1169.7</v>
      </c>
      <c r="BJ7" s="27"/>
      <c r="BK7" s="5"/>
      <c r="BL7" s="5">
        <f>B7+D7+F7+H7+J7+L7+N7+P7+R7+T7+V7+X7+Z7+AB7+AD7+AF7+AH7+AJ7+AL7+AN7+AP7+AR7+AT7+AV7+AX7+AZ7+BB7+BD7+BF7+BH7+BJ7</f>
        <v>11910837.399999999</v>
      </c>
      <c r="BM7" s="5">
        <f>C7+E7+G7+I7+K7+M7+O7+Q7+S7+U7+W7+Y7+AA7+AC7+AE7+AG7+AI7+AK7+AM7+AO7+AQ7+AS7+AU7+AW7+AY7+BA7+BC7+BE7+BG7+BI7+BK7</f>
        <v>11868958.959999999</v>
      </c>
    </row>
    <row r="8" spans="1:65" ht="12.75">
      <c r="A8" s="8" t="s">
        <v>4</v>
      </c>
      <c r="B8" s="12">
        <v>170300</v>
      </c>
      <c r="C8" s="12">
        <v>170300</v>
      </c>
      <c r="D8" s="19">
        <v>685290</v>
      </c>
      <c r="E8" s="19">
        <v>685290</v>
      </c>
      <c r="F8" s="12">
        <v>1198936</v>
      </c>
      <c r="G8" s="12">
        <v>1198936</v>
      </c>
      <c r="H8" s="5">
        <v>62500</v>
      </c>
      <c r="I8" s="5">
        <v>62500</v>
      </c>
      <c r="J8" s="18">
        <v>121200</v>
      </c>
      <c r="K8" s="18">
        <v>121200</v>
      </c>
      <c r="L8" s="5">
        <v>13342</v>
      </c>
      <c r="M8" s="5">
        <v>13342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23">
        <v>0</v>
      </c>
      <c r="AI8" s="23"/>
      <c r="AJ8" s="5"/>
      <c r="AK8" s="5"/>
      <c r="AL8" s="5"/>
      <c r="AM8" s="5"/>
      <c r="AN8" s="5"/>
      <c r="AO8" s="5"/>
      <c r="AP8" s="19">
        <v>286000</v>
      </c>
      <c r="AQ8" s="19">
        <v>286000</v>
      </c>
      <c r="AR8" s="5"/>
      <c r="AS8" s="5"/>
      <c r="AT8" s="5"/>
      <c r="AU8" s="5"/>
      <c r="AV8" s="5"/>
      <c r="AW8" s="5"/>
      <c r="AX8" s="5"/>
      <c r="AY8" s="5"/>
      <c r="AZ8" s="18">
        <v>776298</v>
      </c>
      <c r="BA8" s="14">
        <v>599477.45</v>
      </c>
      <c r="BB8" s="18">
        <v>1203276</v>
      </c>
      <c r="BC8" s="18">
        <v>902448.22</v>
      </c>
      <c r="BD8" s="18"/>
      <c r="BE8" s="5"/>
      <c r="BF8" s="18"/>
      <c r="BG8" s="5"/>
      <c r="BH8" s="25"/>
      <c r="BI8" s="5"/>
      <c r="BJ8" s="27"/>
      <c r="BK8" s="5"/>
      <c r="BL8" s="5">
        <f aca="true" t="shared" si="0" ref="BL8:BM23">B8+D8+F8+H8+J8+L8+N8+P8+R8+T8+V8+X8+Z8+AB8+AD8+AF8+AH8+AJ8+AL8+AN8+AP8+AR8+AT8+AV8+AX8+AZ8+BB8+BD8+BF8+BH8+BJ8</f>
        <v>4517142</v>
      </c>
      <c r="BM8" s="5">
        <f t="shared" si="0"/>
        <v>4039493.67</v>
      </c>
    </row>
    <row r="9" spans="1:65" ht="12.75">
      <c r="A9" s="8" t="s">
        <v>5</v>
      </c>
      <c r="B9" s="12">
        <v>106100</v>
      </c>
      <c r="C9" s="12">
        <v>106100</v>
      </c>
      <c r="D9" s="19">
        <v>544096</v>
      </c>
      <c r="E9" s="19">
        <v>544096</v>
      </c>
      <c r="F9" s="12">
        <v>748672</v>
      </c>
      <c r="G9" s="12">
        <v>748672</v>
      </c>
      <c r="H9" s="5">
        <v>62500</v>
      </c>
      <c r="I9" s="5">
        <v>62500</v>
      </c>
      <c r="J9" s="18">
        <v>121200</v>
      </c>
      <c r="K9" s="18">
        <v>121200</v>
      </c>
      <c r="L9" s="5">
        <v>22015</v>
      </c>
      <c r="M9" s="5">
        <v>22015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23">
        <v>100000</v>
      </c>
      <c r="AI9" s="23">
        <v>100000</v>
      </c>
      <c r="AJ9" s="5"/>
      <c r="AK9" s="5"/>
      <c r="AL9" s="5"/>
      <c r="AM9" s="5"/>
      <c r="AN9" s="5"/>
      <c r="AO9" s="5"/>
      <c r="AP9" s="19">
        <v>159000</v>
      </c>
      <c r="AQ9" s="19">
        <v>159000</v>
      </c>
      <c r="AR9" s="5"/>
      <c r="AS9" s="5"/>
      <c r="AT9" s="5"/>
      <c r="AU9" s="5"/>
      <c r="AV9" s="5"/>
      <c r="AW9" s="5"/>
      <c r="AX9" s="5"/>
      <c r="AY9" s="5"/>
      <c r="AZ9" s="18">
        <v>219544</v>
      </c>
      <c r="BA9" s="14">
        <v>219127.64</v>
      </c>
      <c r="BB9" s="18">
        <f>938282+159000</f>
        <v>1097282</v>
      </c>
      <c r="BC9" s="14">
        <v>1097024.3</v>
      </c>
      <c r="BD9" s="18"/>
      <c r="BE9" s="5"/>
      <c r="BF9" s="18"/>
      <c r="BG9" s="5"/>
      <c r="BH9" s="25"/>
      <c r="BI9" s="5"/>
      <c r="BJ9" s="25">
        <f>134042.77</f>
        <v>134042.77</v>
      </c>
      <c r="BK9" s="5">
        <v>134042.77</v>
      </c>
      <c r="BL9" s="5">
        <f t="shared" si="0"/>
        <v>3314451.77</v>
      </c>
      <c r="BM9" s="5">
        <f t="shared" si="0"/>
        <v>3313777.7100000004</v>
      </c>
    </row>
    <row r="10" spans="1:65" ht="15">
      <c r="A10" s="8" t="s">
        <v>6</v>
      </c>
      <c r="B10" s="12">
        <v>136800</v>
      </c>
      <c r="C10" s="12">
        <v>136800</v>
      </c>
      <c r="D10" s="19">
        <v>1097618</v>
      </c>
      <c r="E10" s="19">
        <v>1097618</v>
      </c>
      <c r="F10" s="12">
        <v>928227</v>
      </c>
      <c r="G10" s="12">
        <v>928227</v>
      </c>
      <c r="H10" s="5">
        <v>62500</v>
      </c>
      <c r="I10" s="5">
        <v>62500</v>
      </c>
      <c r="J10" s="18">
        <v>121200</v>
      </c>
      <c r="K10" s="18">
        <v>121200</v>
      </c>
      <c r="L10" s="5">
        <v>30020</v>
      </c>
      <c r="M10" s="20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23">
        <v>66600</v>
      </c>
      <c r="AI10" s="23">
        <v>66600</v>
      </c>
      <c r="AJ10" s="5"/>
      <c r="AK10" s="5"/>
      <c r="AL10" s="5"/>
      <c r="AM10" s="5"/>
      <c r="AN10" s="5"/>
      <c r="AO10" s="5"/>
      <c r="AP10" s="19">
        <v>248500</v>
      </c>
      <c r="AQ10" s="19">
        <v>248500</v>
      </c>
      <c r="AR10" s="5"/>
      <c r="AS10" s="5"/>
      <c r="AT10" s="5"/>
      <c r="AU10" s="5"/>
      <c r="AV10" s="5"/>
      <c r="AW10" s="5"/>
      <c r="AX10" s="5"/>
      <c r="AY10" s="5"/>
      <c r="AZ10" s="18"/>
      <c r="BA10" s="14"/>
      <c r="BB10" s="18">
        <f>1202704+57385</f>
        <v>1260089</v>
      </c>
      <c r="BC10" s="14">
        <v>1204465.77</v>
      </c>
      <c r="BD10" s="18"/>
      <c r="BE10" s="5"/>
      <c r="BF10" s="18">
        <v>128086.75</v>
      </c>
      <c r="BG10" s="5">
        <v>128086.75</v>
      </c>
      <c r="BH10" s="25"/>
      <c r="BI10" s="5"/>
      <c r="BJ10" s="27"/>
      <c r="BK10" s="5"/>
      <c r="BL10" s="5">
        <f t="shared" si="0"/>
        <v>4079640.75</v>
      </c>
      <c r="BM10" s="5">
        <f t="shared" si="0"/>
        <v>3993997.52</v>
      </c>
    </row>
    <row r="11" spans="1:67" ht="15">
      <c r="A11" s="8" t="s">
        <v>7</v>
      </c>
      <c r="B11" s="12">
        <v>452200</v>
      </c>
      <c r="C11" s="12">
        <v>452200</v>
      </c>
      <c r="D11" s="19"/>
      <c r="E11" s="19"/>
      <c r="F11" s="12">
        <v>3093793</v>
      </c>
      <c r="G11" s="12">
        <v>3093793</v>
      </c>
      <c r="H11" s="5">
        <v>62500</v>
      </c>
      <c r="I11" s="5">
        <v>62500</v>
      </c>
      <c r="J11" s="18">
        <v>412900</v>
      </c>
      <c r="K11" s="18">
        <v>412900</v>
      </c>
      <c r="L11" s="5">
        <v>27352</v>
      </c>
      <c r="M11" s="20"/>
      <c r="N11" s="5"/>
      <c r="O11" s="5"/>
      <c r="P11" s="5"/>
      <c r="Q11" s="5"/>
      <c r="R11" s="5">
        <v>1259005.08</v>
      </c>
      <c r="S11" s="5">
        <v>1259005.08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>
        <v>749300</v>
      </c>
      <c r="AE11" s="5">
        <v>749300</v>
      </c>
      <c r="AF11" s="5"/>
      <c r="AG11" s="5"/>
      <c r="AH11" s="23">
        <v>150000</v>
      </c>
      <c r="AI11" s="23">
        <v>150000</v>
      </c>
      <c r="AJ11" s="5"/>
      <c r="AK11" s="5"/>
      <c r="AL11" s="5"/>
      <c r="AM11" s="5"/>
      <c r="AN11" s="5"/>
      <c r="AO11" s="5"/>
      <c r="AP11" s="19">
        <v>632000</v>
      </c>
      <c r="AQ11" s="19">
        <v>632000</v>
      </c>
      <c r="AR11" s="5"/>
      <c r="AS11" s="5"/>
      <c r="AT11" s="5"/>
      <c r="AU11" s="5"/>
      <c r="AV11" s="5"/>
      <c r="AW11" s="5"/>
      <c r="AX11" s="5">
        <v>443933</v>
      </c>
      <c r="AY11" s="5">
        <v>443933</v>
      </c>
      <c r="AZ11" s="18"/>
      <c r="BA11" s="14"/>
      <c r="BB11" s="18">
        <f>914409+150000</f>
        <v>1064409</v>
      </c>
      <c r="BC11" s="14">
        <v>1063885</v>
      </c>
      <c r="BD11" s="18"/>
      <c r="BE11" s="5"/>
      <c r="BF11" s="18">
        <v>46233</v>
      </c>
      <c r="BG11" s="5">
        <v>46233</v>
      </c>
      <c r="BH11" s="25"/>
      <c r="BI11" s="5"/>
      <c r="BJ11" s="27"/>
      <c r="BK11" s="5"/>
      <c r="BL11" s="5">
        <f t="shared" si="0"/>
        <v>8393625.08</v>
      </c>
      <c r="BM11" s="5">
        <f t="shared" si="0"/>
        <v>8365749.08</v>
      </c>
      <c r="BO11" s="10"/>
    </row>
    <row r="12" spans="1:65" ht="12.75">
      <c r="A12" s="8" t="s">
        <v>8</v>
      </c>
      <c r="B12" s="12">
        <v>87000</v>
      </c>
      <c r="C12" s="12">
        <v>87000</v>
      </c>
      <c r="D12" s="19">
        <v>1156599</v>
      </c>
      <c r="E12" s="19">
        <v>1156599</v>
      </c>
      <c r="F12" s="12">
        <v>832737</v>
      </c>
      <c r="G12" s="12">
        <v>832737</v>
      </c>
      <c r="H12" s="5">
        <v>62500</v>
      </c>
      <c r="I12" s="5">
        <v>62500</v>
      </c>
      <c r="J12" s="18">
        <v>121200</v>
      </c>
      <c r="K12" s="18">
        <v>121200</v>
      </c>
      <c r="L12" s="5">
        <v>26684</v>
      </c>
      <c r="M12" s="5">
        <v>26684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3">
        <v>150000</v>
      </c>
      <c r="AI12" s="23">
        <v>150000</v>
      </c>
      <c r="AJ12" s="5"/>
      <c r="AK12" s="5"/>
      <c r="AL12" s="5"/>
      <c r="AM12" s="5"/>
      <c r="AN12" s="5"/>
      <c r="AO12" s="5"/>
      <c r="AP12" s="19">
        <v>148000</v>
      </c>
      <c r="AQ12" s="19">
        <v>148000</v>
      </c>
      <c r="AR12" s="5"/>
      <c r="AS12" s="5"/>
      <c r="AT12" s="5"/>
      <c r="AU12" s="5"/>
      <c r="AV12" s="5"/>
      <c r="AW12" s="5"/>
      <c r="AX12" s="5"/>
      <c r="AY12" s="5"/>
      <c r="AZ12" s="18">
        <v>461585</v>
      </c>
      <c r="BA12" s="14">
        <v>461585</v>
      </c>
      <c r="BB12" s="18">
        <v>879891</v>
      </c>
      <c r="BC12" s="14">
        <v>879891</v>
      </c>
      <c r="BD12" s="18"/>
      <c r="BE12" s="5"/>
      <c r="BF12" s="18"/>
      <c r="BG12" s="5"/>
      <c r="BH12" s="25"/>
      <c r="BI12" s="5"/>
      <c r="BJ12" s="27"/>
      <c r="BK12" s="5"/>
      <c r="BL12" s="5">
        <f t="shared" si="0"/>
        <v>3926196</v>
      </c>
      <c r="BM12" s="5">
        <f t="shared" si="0"/>
        <v>3926196</v>
      </c>
    </row>
    <row r="13" spans="1:65" ht="12.75">
      <c r="A13" s="8" t="s">
        <v>9</v>
      </c>
      <c r="B13" s="12">
        <v>159700</v>
      </c>
      <c r="C13" s="12">
        <v>159700</v>
      </c>
      <c r="D13" s="19">
        <v>404867</v>
      </c>
      <c r="E13" s="19">
        <v>404867</v>
      </c>
      <c r="F13" s="12">
        <v>1327323</v>
      </c>
      <c r="G13" s="12">
        <v>1327323</v>
      </c>
      <c r="H13" s="5">
        <v>62500</v>
      </c>
      <c r="I13" s="5">
        <v>62500</v>
      </c>
      <c r="J13" s="18">
        <v>121200</v>
      </c>
      <c r="K13" s="18">
        <v>121200</v>
      </c>
      <c r="L13" s="5">
        <v>21347</v>
      </c>
      <c r="M13" s="30">
        <v>21346.99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3">
        <v>100000</v>
      </c>
      <c r="AI13" s="23">
        <v>100000</v>
      </c>
      <c r="AJ13" s="5"/>
      <c r="AK13" s="5"/>
      <c r="AL13" s="5"/>
      <c r="AM13" s="5"/>
      <c r="AN13" s="5"/>
      <c r="AO13" s="5"/>
      <c r="AP13" s="19">
        <v>236500</v>
      </c>
      <c r="AQ13" s="19">
        <v>236500</v>
      </c>
      <c r="AR13" s="5"/>
      <c r="AS13" s="5"/>
      <c r="AT13" s="5"/>
      <c r="AU13" s="5"/>
      <c r="AV13" s="5"/>
      <c r="AW13" s="5"/>
      <c r="AX13" s="5"/>
      <c r="AY13" s="5"/>
      <c r="AZ13" s="18">
        <v>280175</v>
      </c>
      <c r="BA13" s="14">
        <v>279076.55</v>
      </c>
      <c r="BB13" s="18">
        <f>676621+180000</f>
        <v>856621</v>
      </c>
      <c r="BC13" s="14">
        <v>856611.55</v>
      </c>
      <c r="BD13" s="18"/>
      <c r="BE13" s="5"/>
      <c r="BF13" s="18"/>
      <c r="BG13" s="5"/>
      <c r="BH13" s="25">
        <f>120000+12285.52</f>
        <v>132285.52</v>
      </c>
      <c r="BI13" s="5">
        <v>120000</v>
      </c>
      <c r="BJ13" s="27"/>
      <c r="BK13" s="5"/>
      <c r="BL13" s="5">
        <f t="shared" si="0"/>
        <v>3702518.52</v>
      </c>
      <c r="BM13" s="5">
        <f t="shared" si="0"/>
        <v>3689125.09</v>
      </c>
    </row>
    <row r="14" spans="1:65" ht="12.75">
      <c r="A14" s="8" t="s">
        <v>10</v>
      </c>
      <c r="B14" s="12">
        <v>166900</v>
      </c>
      <c r="C14" s="12">
        <v>166900</v>
      </c>
      <c r="D14" s="19">
        <v>234524</v>
      </c>
      <c r="E14" s="19">
        <v>234524</v>
      </c>
      <c r="F14" s="12">
        <v>706542</v>
      </c>
      <c r="G14" s="12">
        <v>706542</v>
      </c>
      <c r="H14" s="5">
        <v>62500</v>
      </c>
      <c r="I14" s="5">
        <v>62500</v>
      </c>
      <c r="J14" s="18">
        <v>121200</v>
      </c>
      <c r="K14" s="18">
        <v>121200</v>
      </c>
      <c r="L14" s="5">
        <v>33355</v>
      </c>
      <c r="M14" s="5">
        <v>33355</v>
      </c>
      <c r="N14" s="5"/>
      <c r="O14" s="5"/>
      <c r="P14" s="5"/>
      <c r="Q14" s="5"/>
      <c r="R14" s="5"/>
      <c r="S14" s="5"/>
      <c r="T14" s="5"/>
      <c r="U14" s="5"/>
      <c r="V14" s="5">
        <v>100000</v>
      </c>
      <c r="W14" s="5">
        <v>100000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23">
        <v>48000</v>
      </c>
      <c r="AI14" s="23">
        <v>48000</v>
      </c>
      <c r="AJ14" s="5"/>
      <c r="AK14" s="5"/>
      <c r="AL14" s="5"/>
      <c r="AM14" s="5"/>
      <c r="AN14" s="5"/>
      <c r="AO14" s="5"/>
      <c r="AP14" s="19">
        <v>268000</v>
      </c>
      <c r="AQ14" s="19">
        <v>268000</v>
      </c>
      <c r="AR14" s="5"/>
      <c r="AS14" s="5"/>
      <c r="AT14" s="5"/>
      <c r="AU14" s="5"/>
      <c r="AV14" s="5"/>
      <c r="AW14" s="5"/>
      <c r="AX14" s="5"/>
      <c r="AY14" s="5"/>
      <c r="AZ14" s="18">
        <f>1133548-832162</f>
        <v>301386</v>
      </c>
      <c r="BA14" s="14">
        <v>226796.48</v>
      </c>
      <c r="BB14" s="18">
        <f>652688+832162</f>
        <v>1484850</v>
      </c>
      <c r="BC14" s="14">
        <v>1017255.16</v>
      </c>
      <c r="BD14" s="18"/>
      <c r="BE14" s="5"/>
      <c r="BF14" s="18"/>
      <c r="BG14" s="5"/>
      <c r="BH14" s="25">
        <v>67395.67</v>
      </c>
      <c r="BI14" s="5">
        <v>67395.67</v>
      </c>
      <c r="BJ14" s="27"/>
      <c r="BK14" s="5"/>
      <c r="BL14" s="5">
        <f t="shared" si="0"/>
        <v>3594652.67</v>
      </c>
      <c r="BM14" s="5">
        <f t="shared" si="0"/>
        <v>3052468.31</v>
      </c>
    </row>
    <row r="15" spans="1:65" ht="15">
      <c r="A15" s="8" t="s">
        <v>11</v>
      </c>
      <c r="B15" s="12">
        <v>2957100</v>
      </c>
      <c r="C15" s="12">
        <v>2957100</v>
      </c>
      <c r="D15" s="19"/>
      <c r="E15" s="19"/>
      <c r="F15" s="5">
        <v>0</v>
      </c>
      <c r="G15" s="18"/>
      <c r="H15" s="5">
        <v>75000</v>
      </c>
      <c r="I15" s="5">
        <v>75000</v>
      </c>
      <c r="J15" s="18">
        <v>825800</v>
      </c>
      <c r="K15" s="18">
        <v>825800</v>
      </c>
      <c r="L15" s="5"/>
      <c r="M15" s="20"/>
      <c r="N15" s="5"/>
      <c r="O15" s="5"/>
      <c r="P15" s="5"/>
      <c r="Q15" s="5"/>
      <c r="R15" s="5">
        <v>3526951.86</v>
      </c>
      <c r="S15" s="5">
        <v>3526951.86</v>
      </c>
      <c r="T15" s="5">
        <v>355084</v>
      </c>
      <c r="U15" s="5">
        <v>355084</v>
      </c>
      <c r="V15" s="5"/>
      <c r="W15" s="5"/>
      <c r="X15" s="5">
        <v>5648157.9</v>
      </c>
      <c r="Y15" s="5">
        <v>5648157.9</v>
      </c>
      <c r="Z15" s="5">
        <v>1058266.36</v>
      </c>
      <c r="AA15" s="5">
        <v>0</v>
      </c>
      <c r="AB15" s="5">
        <v>285575949.99</v>
      </c>
      <c r="AC15" s="5">
        <v>285293451.16</v>
      </c>
      <c r="AD15" s="5"/>
      <c r="AE15" s="5"/>
      <c r="AF15" s="5">
        <v>833400</v>
      </c>
      <c r="AG15" s="5">
        <v>832001.88</v>
      </c>
      <c r="AH15" s="23">
        <v>174460</v>
      </c>
      <c r="AI15" s="23">
        <v>174460</v>
      </c>
      <c r="AJ15" s="5">
        <v>2879290</v>
      </c>
      <c r="AK15" s="5">
        <v>2879290</v>
      </c>
      <c r="AL15" s="5">
        <v>21880826</v>
      </c>
      <c r="AM15" s="5">
        <v>21880826</v>
      </c>
      <c r="AN15" s="5">
        <v>2083330</v>
      </c>
      <c r="AO15" s="5">
        <v>0</v>
      </c>
      <c r="AP15" s="19">
        <v>2461000</v>
      </c>
      <c r="AQ15" s="19">
        <v>2461000</v>
      </c>
      <c r="AR15" s="5">
        <v>3600000</v>
      </c>
      <c r="AS15" s="5">
        <v>0</v>
      </c>
      <c r="AT15" s="5">
        <v>2171463.91</v>
      </c>
      <c r="AU15" s="5">
        <v>2097471.32</v>
      </c>
      <c r="AV15" s="5">
        <v>57561.8</v>
      </c>
      <c r="AW15" s="5">
        <v>57561.8</v>
      </c>
      <c r="AX15" s="5"/>
      <c r="AY15" s="5"/>
      <c r="AZ15" s="24">
        <v>1201788</v>
      </c>
      <c r="BA15" s="15">
        <v>452424.87</v>
      </c>
      <c r="BB15" s="18"/>
      <c r="BC15" s="14"/>
      <c r="BD15" s="18">
        <v>96078.16</v>
      </c>
      <c r="BE15" s="18">
        <v>96078.16</v>
      </c>
      <c r="BF15" s="18"/>
      <c r="BG15" s="5"/>
      <c r="BH15" s="25"/>
      <c r="BI15" s="5"/>
      <c r="BJ15" s="27"/>
      <c r="BK15" s="5"/>
      <c r="BL15" s="5">
        <f t="shared" si="0"/>
        <v>337461507.9800001</v>
      </c>
      <c r="BM15" s="5">
        <f t="shared" si="0"/>
        <v>329612658.95000005</v>
      </c>
    </row>
    <row r="16" spans="1:65" ht="12.75">
      <c r="A16" s="8" t="s">
        <v>12</v>
      </c>
      <c r="B16" s="12">
        <v>55700</v>
      </c>
      <c r="C16" s="12">
        <v>55700</v>
      </c>
      <c r="D16" s="19">
        <v>1188626</v>
      </c>
      <c r="E16" s="19">
        <v>1188626</v>
      </c>
      <c r="F16" s="12">
        <v>211679</v>
      </c>
      <c r="G16" s="12">
        <v>211679</v>
      </c>
      <c r="H16" s="5">
        <v>62500</v>
      </c>
      <c r="I16" s="5">
        <v>62500</v>
      </c>
      <c r="J16" s="18">
        <v>121200</v>
      </c>
      <c r="K16" s="18">
        <v>121200</v>
      </c>
      <c r="L16" s="5">
        <v>24016</v>
      </c>
      <c r="M16" s="5">
        <v>24016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23">
        <v>150000</v>
      </c>
      <c r="AI16" s="23">
        <v>150000</v>
      </c>
      <c r="AJ16" s="5"/>
      <c r="AK16" s="5"/>
      <c r="AL16" s="5"/>
      <c r="AM16" s="5"/>
      <c r="AN16" s="5"/>
      <c r="AO16" s="5"/>
      <c r="AP16" s="19">
        <v>115500</v>
      </c>
      <c r="AQ16" s="19">
        <v>115500</v>
      </c>
      <c r="AR16" s="5"/>
      <c r="AS16" s="5"/>
      <c r="AT16" s="5"/>
      <c r="AU16" s="5"/>
      <c r="AV16" s="5"/>
      <c r="AW16" s="5"/>
      <c r="AX16" s="5"/>
      <c r="AY16" s="5"/>
      <c r="AZ16" s="18">
        <v>29942</v>
      </c>
      <c r="BA16" s="14">
        <v>29942</v>
      </c>
      <c r="BB16" s="18">
        <v>440126</v>
      </c>
      <c r="BC16" s="14">
        <v>440126</v>
      </c>
      <c r="BD16" s="18">
        <v>65</v>
      </c>
      <c r="BE16" s="18">
        <v>65</v>
      </c>
      <c r="BF16" s="18">
        <v>58780.25</v>
      </c>
      <c r="BG16" s="5">
        <v>58780.25</v>
      </c>
      <c r="BH16" s="25"/>
      <c r="BI16" s="5"/>
      <c r="BJ16" s="27"/>
      <c r="BK16" s="5"/>
      <c r="BL16" s="5">
        <f t="shared" si="0"/>
        <v>2458134.25</v>
      </c>
      <c r="BM16" s="5">
        <f t="shared" si="0"/>
        <v>2458134.25</v>
      </c>
    </row>
    <row r="17" spans="1:65" ht="12.75">
      <c r="A17" s="8" t="s">
        <v>13</v>
      </c>
      <c r="B17" s="12">
        <v>84500</v>
      </c>
      <c r="C17" s="12">
        <v>84500</v>
      </c>
      <c r="D17" s="19">
        <v>1115573</v>
      </c>
      <c r="E17" s="19">
        <v>1115573</v>
      </c>
      <c r="F17" s="12">
        <v>547757</v>
      </c>
      <c r="G17" s="12">
        <v>547757</v>
      </c>
      <c r="H17" s="5">
        <v>62500</v>
      </c>
      <c r="I17" s="5">
        <v>62500</v>
      </c>
      <c r="J17" s="18">
        <v>121200</v>
      </c>
      <c r="K17" s="18">
        <v>121200</v>
      </c>
      <c r="L17" s="5">
        <v>8005</v>
      </c>
      <c r="M17" s="5">
        <v>8005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23">
        <v>100000</v>
      </c>
      <c r="AI17" s="23">
        <v>100000</v>
      </c>
      <c r="AJ17" s="5"/>
      <c r="AK17" s="5"/>
      <c r="AL17" s="5"/>
      <c r="AM17" s="5"/>
      <c r="AN17" s="5"/>
      <c r="AO17" s="5"/>
      <c r="AP17" s="19">
        <v>195000</v>
      </c>
      <c r="AQ17" s="19">
        <v>195000</v>
      </c>
      <c r="AR17" s="5"/>
      <c r="AS17" s="5"/>
      <c r="AT17" s="5"/>
      <c r="AU17" s="5"/>
      <c r="AV17" s="5">
        <v>200000</v>
      </c>
      <c r="AW17" s="5">
        <v>200000</v>
      </c>
      <c r="AX17" s="5">
        <v>439540</v>
      </c>
      <c r="AY17" s="5">
        <v>439540</v>
      </c>
      <c r="AZ17" s="18">
        <v>498930</v>
      </c>
      <c r="BA17" s="14">
        <v>473542.7</v>
      </c>
      <c r="BB17" s="18">
        <v>940525</v>
      </c>
      <c r="BC17" s="14">
        <v>903063.73</v>
      </c>
      <c r="BD17" s="18"/>
      <c r="BE17" s="5"/>
      <c r="BF17" s="18"/>
      <c r="BG17" s="5"/>
      <c r="BH17" s="25">
        <v>27000</v>
      </c>
      <c r="BI17" s="5">
        <v>27000</v>
      </c>
      <c r="BJ17" s="27"/>
      <c r="BK17" s="5"/>
      <c r="BL17" s="5">
        <f t="shared" si="0"/>
        <v>4340530</v>
      </c>
      <c r="BM17" s="5">
        <f t="shared" si="0"/>
        <v>4277681.43</v>
      </c>
    </row>
    <row r="18" spans="1:65" ht="15">
      <c r="A18" s="8" t="s">
        <v>14</v>
      </c>
      <c r="B18" s="12">
        <v>228000</v>
      </c>
      <c r="C18" s="12">
        <v>228000</v>
      </c>
      <c r="D18" s="19">
        <v>361594</v>
      </c>
      <c r="E18" s="19">
        <v>361594</v>
      </c>
      <c r="F18" s="12">
        <v>964940</v>
      </c>
      <c r="G18" s="12">
        <v>964940</v>
      </c>
      <c r="H18" s="5">
        <v>62500</v>
      </c>
      <c r="I18" s="5">
        <v>62500</v>
      </c>
      <c r="J18" s="18">
        <v>121200</v>
      </c>
      <c r="K18" s="18">
        <v>121200</v>
      </c>
      <c r="L18" s="5">
        <v>51367</v>
      </c>
      <c r="M18" s="20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23">
        <v>85000</v>
      </c>
      <c r="AI18" s="23">
        <v>85000</v>
      </c>
      <c r="AJ18" s="5"/>
      <c r="AK18" s="5"/>
      <c r="AL18" s="5"/>
      <c r="AM18" s="5"/>
      <c r="AN18" s="5"/>
      <c r="AO18" s="5"/>
      <c r="AP18" s="19">
        <v>375000</v>
      </c>
      <c r="AQ18" s="19">
        <v>375000</v>
      </c>
      <c r="AR18" s="5"/>
      <c r="AS18" s="5"/>
      <c r="AT18" s="5"/>
      <c r="AU18" s="5"/>
      <c r="AV18" s="5"/>
      <c r="AW18" s="5"/>
      <c r="AX18" s="5"/>
      <c r="AY18" s="5"/>
      <c r="AZ18" s="18">
        <v>1616961</v>
      </c>
      <c r="BA18" s="14">
        <v>1616518.7</v>
      </c>
      <c r="BB18" s="18">
        <v>1221982</v>
      </c>
      <c r="BC18" s="14">
        <v>1221206.01</v>
      </c>
      <c r="BD18" s="18">
        <v>177600</v>
      </c>
      <c r="BE18" s="18">
        <v>177600</v>
      </c>
      <c r="BF18" s="18">
        <v>20800.01</v>
      </c>
      <c r="BG18" s="5">
        <v>20800.01</v>
      </c>
      <c r="BH18" s="25">
        <v>338520.25</v>
      </c>
      <c r="BI18" s="5">
        <v>338520.25</v>
      </c>
      <c r="BJ18" s="27"/>
      <c r="BK18" s="5"/>
      <c r="BL18" s="5">
        <f t="shared" si="0"/>
        <v>5625464.26</v>
      </c>
      <c r="BM18" s="5">
        <f t="shared" si="0"/>
        <v>5572878.97</v>
      </c>
    </row>
    <row r="19" spans="1:65" ht="12.75">
      <c r="A19" s="8" t="s">
        <v>15</v>
      </c>
      <c r="B19" s="12">
        <v>77400</v>
      </c>
      <c r="C19" s="12">
        <v>77400</v>
      </c>
      <c r="D19" s="19">
        <v>743508</v>
      </c>
      <c r="E19" s="19">
        <v>743508</v>
      </c>
      <c r="F19" s="12">
        <v>698362</v>
      </c>
      <c r="G19" s="12">
        <v>698362</v>
      </c>
      <c r="H19" s="5">
        <v>62500</v>
      </c>
      <c r="I19" s="5">
        <v>62500</v>
      </c>
      <c r="J19" s="18">
        <v>121200</v>
      </c>
      <c r="K19" s="18">
        <v>121200</v>
      </c>
      <c r="L19" s="5">
        <v>46697</v>
      </c>
      <c r="M19" s="5">
        <v>46697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23">
        <v>150000</v>
      </c>
      <c r="AI19" s="23">
        <v>150000</v>
      </c>
      <c r="AJ19" s="13"/>
      <c r="AK19" s="13"/>
      <c r="AL19" s="13"/>
      <c r="AM19" s="13"/>
      <c r="AN19" s="13"/>
      <c r="AO19" s="13"/>
      <c r="AP19" s="19">
        <v>142000</v>
      </c>
      <c r="AQ19" s="19">
        <v>142000</v>
      </c>
      <c r="AR19" s="13"/>
      <c r="AS19" s="13"/>
      <c r="AT19" s="13"/>
      <c r="AU19" s="13"/>
      <c r="AV19" s="13"/>
      <c r="AW19" s="13"/>
      <c r="AX19" s="13"/>
      <c r="AY19" s="13"/>
      <c r="AZ19" s="25">
        <v>241939</v>
      </c>
      <c r="BA19" s="16">
        <v>241939</v>
      </c>
      <c r="BB19" s="18">
        <v>563028</v>
      </c>
      <c r="BC19" s="14">
        <v>563028</v>
      </c>
      <c r="BD19" s="18"/>
      <c r="BE19" s="13"/>
      <c r="BF19" s="18"/>
      <c r="BG19" s="13"/>
      <c r="BH19" s="25"/>
      <c r="BI19" s="13"/>
      <c r="BJ19" s="27"/>
      <c r="BK19" s="13"/>
      <c r="BL19" s="5">
        <f t="shared" si="0"/>
        <v>2846634</v>
      </c>
      <c r="BM19" s="5">
        <f t="shared" si="0"/>
        <v>2846634</v>
      </c>
    </row>
    <row r="20" spans="1:65" ht="12.75">
      <c r="A20" s="8" t="s">
        <v>16</v>
      </c>
      <c r="B20" s="12">
        <v>172500</v>
      </c>
      <c r="C20" s="12">
        <v>172500</v>
      </c>
      <c r="D20" s="19">
        <v>288294</v>
      </c>
      <c r="E20" s="19">
        <v>288294</v>
      </c>
      <c r="F20" s="12">
        <v>1014893</v>
      </c>
      <c r="G20" s="12">
        <v>1014893</v>
      </c>
      <c r="H20" s="5">
        <v>62500</v>
      </c>
      <c r="I20" s="5">
        <v>62500</v>
      </c>
      <c r="J20" s="18">
        <v>121200</v>
      </c>
      <c r="K20" s="18">
        <v>121200</v>
      </c>
      <c r="L20" s="5">
        <v>28686</v>
      </c>
      <c r="M20" s="5">
        <v>28686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3">
        <v>250000</v>
      </c>
      <c r="AI20" s="23">
        <v>250000</v>
      </c>
      <c r="AJ20" s="5"/>
      <c r="AK20" s="5"/>
      <c r="AL20" s="5"/>
      <c r="AM20" s="5"/>
      <c r="AN20" s="5"/>
      <c r="AO20" s="5"/>
      <c r="AP20" s="19">
        <v>271500</v>
      </c>
      <c r="AQ20" s="19">
        <v>271500</v>
      </c>
      <c r="AR20" s="5"/>
      <c r="AS20" s="5"/>
      <c r="AT20" s="5"/>
      <c r="AU20" s="5"/>
      <c r="AV20" s="5">
        <v>1000000</v>
      </c>
      <c r="AW20" s="5">
        <v>1000000</v>
      </c>
      <c r="AX20" s="5"/>
      <c r="AY20" s="5"/>
      <c r="AZ20" s="18">
        <v>1079833</v>
      </c>
      <c r="BA20" s="14">
        <v>1033946.27</v>
      </c>
      <c r="BB20" s="18">
        <v>951139</v>
      </c>
      <c r="BC20" s="14">
        <v>873220.15</v>
      </c>
      <c r="BD20" s="18"/>
      <c r="BE20" s="5"/>
      <c r="BF20" s="18"/>
      <c r="BG20" s="5"/>
      <c r="BH20" s="25">
        <v>100000</v>
      </c>
      <c r="BI20" s="5">
        <v>100000</v>
      </c>
      <c r="BJ20" s="27"/>
      <c r="BK20" s="5"/>
      <c r="BL20" s="5">
        <f t="shared" si="0"/>
        <v>5340545</v>
      </c>
      <c r="BM20" s="5">
        <f t="shared" si="0"/>
        <v>5216739.42</v>
      </c>
    </row>
    <row r="21" spans="1:65" ht="12.75">
      <c r="A21" s="8" t="s">
        <v>17</v>
      </c>
      <c r="B21" s="12">
        <v>73700</v>
      </c>
      <c r="C21" s="12">
        <v>73700</v>
      </c>
      <c r="D21" s="19">
        <v>889071</v>
      </c>
      <c r="E21" s="19">
        <v>889071</v>
      </c>
      <c r="F21" s="12">
        <v>621974</v>
      </c>
      <c r="G21" s="12">
        <v>621974</v>
      </c>
      <c r="H21" s="5">
        <v>62500</v>
      </c>
      <c r="I21" s="5">
        <v>62500</v>
      </c>
      <c r="J21" s="18">
        <v>121200</v>
      </c>
      <c r="K21" s="18">
        <v>121200</v>
      </c>
      <c r="L21" s="5">
        <v>10007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23">
        <v>61340</v>
      </c>
      <c r="AI21" s="23">
        <v>61340</v>
      </c>
      <c r="AJ21" s="5"/>
      <c r="AK21" s="5"/>
      <c r="AL21" s="5"/>
      <c r="AM21" s="5"/>
      <c r="AN21" s="5"/>
      <c r="AO21" s="5"/>
      <c r="AP21" s="19">
        <v>134500</v>
      </c>
      <c r="AQ21" s="19">
        <v>134500</v>
      </c>
      <c r="AR21" s="5"/>
      <c r="AS21" s="5"/>
      <c r="AT21" s="5"/>
      <c r="AU21" s="5"/>
      <c r="AV21" s="5">
        <v>400000</v>
      </c>
      <c r="AW21" s="5">
        <v>400000</v>
      </c>
      <c r="AX21" s="5">
        <v>412955</v>
      </c>
      <c r="AY21" s="5">
        <v>412955</v>
      </c>
      <c r="AZ21" s="18">
        <v>53469</v>
      </c>
      <c r="BA21" s="14">
        <v>0</v>
      </c>
      <c r="BB21" s="18">
        <v>533095</v>
      </c>
      <c r="BC21" s="14">
        <v>484288.35</v>
      </c>
      <c r="BD21" s="18"/>
      <c r="BE21" s="5"/>
      <c r="BF21" s="18">
        <v>16080</v>
      </c>
      <c r="BG21" s="5">
        <v>16080</v>
      </c>
      <c r="BH21" s="25"/>
      <c r="BI21" s="5"/>
      <c r="BJ21" s="27"/>
      <c r="BK21" s="5"/>
      <c r="BL21" s="5">
        <f t="shared" si="0"/>
        <v>3389891</v>
      </c>
      <c r="BM21" s="5">
        <f t="shared" si="0"/>
        <v>3277608.35</v>
      </c>
    </row>
    <row r="22" spans="1:65" ht="12.75">
      <c r="A22" s="8" t="s">
        <v>18</v>
      </c>
      <c r="B22" s="12">
        <v>790900</v>
      </c>
      <c r="C22" s="12">
        <v>790900</v>
      </c>
      <c r="D22" s="19"/>
      <c r="E22" s="19"/>
      <c r="F22" s="12">
        <v>1088363</v>
      </c>
      <c r="G22" s="12">
        <v>1088363</v>
      </c>
      <c r="H22" s="5">
        <v>62500</v>
      </c>
      <c r="I22" s="5">
        <v>62500</v>
      </c>
      <c r="J22" s="18">
        <v>412900</v>
      </c>
      <c r="K22" s="18">
        <v>412900</v>
      </c>
      <c r="L22" s="5"/>
      <c r="M22" s="5"/>
      <c r="N22" s="5">
        <v>497457</v>
      </c>
      <c r="O22" s="21">
        <v>487146.84</v>
      </c>
      <c r="P22" s="5">
        <v>3088000</v>
      </c>
      <c r="Q22" s="21">
        <v>3088000</v>
      </c>
      <c r="R22" s="5"/>
      <c r="S22" s="21"/>
      <c r="T22" s="5"/>
      <c r="U22" s="21"/>
      <c r="V22" s="5"/>
      <c r="W22" s="21"/>
      <c r="X22" s="5"/>
      <c r="Y22" s="21"/>
      <c r="Z22" s="5"/>
      <c r="AA22" s="21"/>
      <c r="AB22" s="5"/>
      <c r="AC22" s="21"/>
      <c r="AD22" s="5"/>
      <c r="AE22" s="21"/>
      <c r="AF22" s="5"/>
      <c r="AG22" s="21"/>
      <c r="AH22" s="23">
        <v>150000</v>
      </c>
      <c r="AI22" s="23">
        <v>150000</v>
      </c>
      <c r="AJ22" s="5"/>
      <c r="AK22" s="21"/>
      <c r="AL22" s="5"/>
      <c r="AM22" s="21"/>
      <c r="AN22" s="5"/>
      <c r="AO22" s="21"/>
      <c r="AP22" s="19">
        <v>905500</v>
      </c>
      <c r="AQ22" s="19">
        <v>905500</v>
      </c>
      <c r="AR22" s="5"/>
      <c r="AS22" s="21"/>
      <c r="AT22" s="5"/>
      <c r="AU22" s="21"/>
      <c r="AV22" s="5"/>
      <c r="AW22" s="21"/>
      <c r="AX22" s="5"/>
      <c r="AY22" s="21"/>
      <c r="AZ22" s="26"/>
      <c r="BA22" s="17"/>
      <c r="BB22" s="26"/>
      <c r="BC22" s="17"/>
      <c r="BD22" s="18"/>
      <c r="BE22" s="5"/>
      <c r="BF22" s="18"/>
      <c r="BG22" s="5"/>
      <c r="BH22" s="25"/>
      <c r="BI22" s="5"/>
      <c r="BJ22" s="27"/>
      <c r="BK22" s="5"/>
      <c r="BL22" s="5">
        <f t="shared" si="0"/>
        <v>6995620</v>
      </c>
      <c r="BM22" s="5">
        <f t="shared" si="0"/>
        <v>6985309.84</v>
      </c>
    </row>
    <row r="23" spans="1:65" s="3" customFormat="1" ht="22.5" customHeight="1">
      <c r="A23" s="9" t="s">
        <v>19</v>
      </c>
      <c r="B23" s="2">
        <f aca="true" t="shared" si="1" ref="B23:I23">SUM(B7:B22)</f>
        <v>5980600</v>
      </c>
      <c r="C23" s="2">
        <f t="shared" si="1"/>
        <v>5980600</v>
      </c>
      <c r="D23" s="2">
        <f t="shared" si="1"/>
        <v>16098336</v>
      </c>
      <c r="E23" s="2">
        <f t="shared" si="1"/>
        <v>16098336</v>
      </c>
      <c r="F23" s="2">
        <f t="shared" si="1"/>
        <v>15335368</v>
      </c>
      <c r="G23" s="2">
        <f t="shared" si="1"/>
        <v>15335368</v>
      </c>
      <c r="H23" s="2">
        <f t="shared" si="1"/>
        <v>1012500</v>
      </c>
      <c r="I23" s="2">
        <f t="shared" si="1"/>
        <v>1012500</v>
      </c>
      <c r="J23" s="2">
        <f aca="true" t="shared" si="2" ref="J23:AQ23">SUM(J7:J22)</f>
        <v>3227200</v>
      </c>
      <c r="K23" s="2">
        <f t="shared" si="2"/>
        <v>3227200</v>
      </c>
      <c r="L23" s="2">
        <f t="shared" si="2"/>
        <v>384921</v>
      </c>
      <c r="M23" s="2">
        <f t="shared" si="2"/>
        <v>266174.99</v>
      </c>
      <c r="N23" s="2">
        <f t="shared" si="2"/>
        <v>662715</v>
      </c>
      <c r="O23" s="2">
        <f t="shared" si="2"/>
        <v>652404.8400000001</v>
      </c>
      <c r="P23" s="2">
        <f t="shared" si="2"/>
        <v>3088000</v>
      </c>
      <c r="Q23" s="2">
        <f t="shared" si="2"/>
        <v>3088000</v>
      </c>
      <c r="R23" s="2">
        <f t="shared" si="2"/>
        <v>4785956.9399999995</v>
      </c>
      <c r="S23" s="2">
        <f t="shared" si="2"/>
        <v>4785956.9399999995</v>
      </c>
      <c r="T23" s="2">
        <f t="shared" si="2"/>
        <v>883606</v>
      </c>
      <c r="U23" s="2">
        <f t="shared" si="2"/>
        <v>883606</v>
      </c>
      <c r="V23" s="2">
        <f t="shared" si="2"/>
        <v>100000</v>
      </c>
      <c r="W23" s="2">
        <f t="shared" si="2"/>
        <v>100000</v>
      </c>
      <c r="X23" s="2">
        <f t="shared" si="2"/>
        <v>5648157.9</v>
      </c>
      <c r="Y23" s="2">
        <f t="shared" si="2"/>
        <v>5648157.9</v>
      </c>
      <c r="Z23" s="2">
        <f t="shared" si="2"/>
        <v>1058266.36</v>
      </c>
      <c r="AA23" s="2">
        <f t="shared" si="2"/>
        <v>0</v>
      </c>
      <c r="AB23" s="2">
        <f t="shared" si="2"/>
        <v>285575949.99</v>
      </c>
      <c r="AC23" s="2">
        <f t="shared" si="2"/>
        <v>285293451.16</v>
      </c>
      <c r="AD23" s="2">
        <f t="shared" si="2"/>
        <v>749300</v>
      </c>
      <c r="AE23" s="2">
        <f t="shared" si="2"/>
        <v>749300</v>
      </c>
      <c r="AF23" s="2">
        <f t="shared" si="2"/>
        <v>833400</v>
      </c>
      <c r="AG23" s="2">
        <f t="shared" si="2"/>
        <v>832001.88</v>
      </c>
      <c r="AH23" s="2">
        <f t="shared" si="2"/>
        <v>1815400</v>
      </c>
      <c r="AI23" s="2">
        <f t="shared" si="2"/>
        <v>1815400</v>
      </c>
      <c r="AJ23" s="2">
        <f t="shared" si="2"/>
        <v>2879290</v>
      </c>
      <c r="AK23" s="2">
        <f t="shared" si="2"/>
        <v>2879290</v>
      </c>
      <c r="AL23" s="2">
        <f t="shared" si="2"/>
        <v>21880826</v>
      </c>
      <c r="AM23" s="2">
        <f t="shared" si="2"/>
        <v>21880826</v>
      </c>
      <c r="AN23" s="2">
        <f t="shared" si="2"/>
        <v>2083330</v>
      </c>
      <c r="AO23" s="2">
        <f t="shared" si="2"/>
        <v>0</v>
      </c>
      <c r="AP23" s="2">
        <f t="shared" si="2"/>
        <v>7074000</v>
      </c>
      <c r="AQ23" s="2">
        <f t="shared" si="2"/>
        <v>7074000</v>
      </c>
      <c r="AR23" s="2">
        <f aca="true" t="shared" si="3" ref="AR23:BK23">SUM(AR7:AR22)</f>
        <v>3600000</v>
      </c>
      <c r="AS23" s="2">
        <f t="shared" si="3"/>
        <v>0</v>
      </c>
      <c r="AT23" s="2">
        <f t="shared" si="3"/>
        <v>2171463.91</v>
      </c>
      <c r="AU23" s="2">
        <f t="shared" si="3"/>
        <v>2097471.32</v>
      </c>
      <c r="AV23" s="2">
        <f t="shared" si="3"/>
        <v>1657561.8</v>
      </c>
      <c r="AW23" s="2">
        <f t="shared" si="3"/>
        <v>1657561.8</v>
      </c>
      <c r="AX23" s="2">
        <f t="shared" si="3"/>
        <v>1296428</v>
      </c>
      <c r="AY23" s="2">
        <f t="shared" si="3"/>
        <v>1296428</v>
      </c>
      <c r="AZ23" s="2">
        <f t="shared" si="3"/>
        <v>6855853</v>
      </c>
      <c r="BA23" s="2">
        <f t="shared" si="3"/>
        <v>5696776.66</v>
      </c>
      <c r="BB23" s="2">
        <f t="shared" si="3"/>
        <v>13763932</v>
      </c>
      <c r="BC23" s="2">
        <f t="shared" si="3"/>
        <v>12763856.799999999</v>
      </c>
      <c r="BD23" s="2">
        <f t="shared" si="3"/>
        <v>273743.16000000003</v>
      </c>
      <c r="BE23" s="2">
        <f t="shared" si="3"/>
        <v>273743.16000000003</v>
      </c>
      <c r="BF23" s="2">
        <f>SUM(BF7:BF22)</f>
        <v>320871.71</v>
      </c>
      <c r="BG23" s="2">
        <f>SUM(BG7:BG22)</f>
        <v>320871.71</v>
      </c>
      <c r="BH23" s="2">
        <f>SUM(BH7:BH22)</f>
        <v>666371.14</v>
      </c>
      <c r="BI23" s="2">
        <f>SUM(BI7:BI22)</f>
        <v>654085.62</v>
      </c>
      <c r="BJ23" s="2">
        <f t="shared" si="3"/>
        <v>134042.77</v>
      </c>
      <c r="BK23" s="2">
        <f t="shared" si="3"/>
        <v>134042.77</v>
      </c>
      <c r="BL23" s="28">
        <f t="shared" si="0"/>
        <v>411897390.68</v>
      </c>
      <c r="BM23" s="28">
        <f t="shared" si="0"/>
        <v>402497411.5500001</v>
      </c>
    </row>
    <row r="24" ht="12.75">
      <c r="BL24" s="4"/>
    </row>
    <row r="25" spans="2:3" ht="12.75">
      <c r="B25" s="11"/>
      <c r="C25" s="11"/>
    </row>
  </sheetData>
  <sheetProtection/>
  <mergeCells count="35">
    <mergeCell ref="B5:C5"/>
    <mergeCell ref="D5:E5"/>
    <mergeCell ref="F5:G5"/>
    <mergeCell ref="H5:I5"/>
    <mergeCell ref="D3:I3"/>
    <mergeCell ref="AL5:AM5"/>
    <mergeCell ref="J5:K5"/>
    <mergeCell ref="L5:M5"/>
    <mergeCell ref="V5:W5"/>
    <mergeCell ref="P5:Q5"/>
    <mergeCell ref="R5:S5"/>
    <mergeCell ref="N5:O5"/>
    <mergeCell ref="AB5:AC5"/>
    <mergeCell ref="AD5:AE5"/>
    <mergeCell ref="BB3:BL3"/>
    <mergeCell ref="BL5:BM5"/>
    <mergeCell ref="AR5:AS5"/>
    <mergeCell ref="AT5:AU5"/>
    <mergeCell ref="AV5:AW5"/>
    <mergeCell ref="AX5:AY5"/>
    <mergeCell ref="X5:Y5"/>
    <mergeCell ref="Z5:AA5"/>
    <mergeCell ref="AF5:AG5"/>
    <mergeCell ref="AH5:AI5"/>
    <mergeCell ref="AJ5:AK5"/>
    <mergeCell ref="F2:G2"/>
    <mergeCell ref="AZ5:BA5"/>
    <mergeCell ref="BB5:BC5"/>
    <mergeCell ref="AN5:AO5"/>
    <mergeCell ref="AP5:AQ5"/>
    <mergeCell ref="BJ5:BK5"/>
    <mergeCell ref="BF5:BG5"/>
    <mergeCell ref="BH5:BI5"/>
    <mergeCell ref="BD5:BE5"/>
    <mergeCell ref="T5:U5"/>
  </mergeCells>
  <printOptions/>
  <pageMargins left="0.25" right="0.25" top="0.9" bottom="0.2" header="0.18" footer="0.5"/>
  <pageSetup fitToWidth="3" fitToHeight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2021-06-28T09:17:44Z</cp:lastPrinted>
  <dcterms:created xsi:type="dcterms:W3CDTF">1996-10-08T23:32:33Z</dcterms:created>
  <dcterms:modified xsi:type="dcterms:W3CDTF">2021-06-28T09:17:44Z</dcterms:modified>
  <cp:category/>
  <cp:version/>
  <cp:contentType/>
  <cp:contentStatus/>
</cp:coreProperties>
</file>