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 ПРИЛ.2" sheetId="1" r:id="rId1"/>
  </sheets>
  <definedNames>
    <definedName name="_xlnm.Print_Area" localSheetId="0">'Дох ПРИЛ.2'!$A$1:$E$78</definedName>
  </definedNames>
  <calcPr fullCalcOnLoad="1"/>
</workbook>
</file>

<file path=xl/sharedStrings.xml><?xml version="1.0" encoding="utf-8"?>
<sst xmlns="http://schemas.openxmlformats.org/spreadsheetml/2006/main" count="150" uniqueCount="150">
  <si>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</si>
  <si>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</si>
  <si>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</si>
  <si>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</si>
  <si>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</si>
  <si>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</si>
  <si>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</si>
  <si>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</si>
  <si>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</si>
  <si>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</si>
  <si>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</si>
  <si>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</si>
  <si>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</si>
  <si>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</si>
  <si>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</si>
  <si>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</si>
  <si>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</si>
  <si>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</si>
  <si>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</si>
  <si>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</si>
  <si>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</si>
  <si>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</si>
  <si>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</si>
  <si>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</si>
  <si>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</si>
  <si>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</si>
  <si>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</si>
  <si>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</si>
  <si>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</si>
  <si>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</si>
  <si>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</si>
  <si>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</si>
  <si>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</si>
  <si>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</si>
  <si>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</si>
  <si>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</si>
  <si>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</si>
  <si>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</si>
  <si>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</si>
  <si>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</si>
  <si>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</si>
  <si>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</si>
  <si>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</si>
  <si>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</si>
  <si>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</si>
  <si>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</si>
  <si>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</si>
  <si>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</si>
  <si>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</si>
  <si>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</si>
  <si>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</si>
  <si>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</si>
  <si>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</si>
  <si>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</si>
  <si>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</si>
  <si>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ДОХОДОВ</t>
  </si>
  <si>
    <t>Код дохода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</si>
  <si>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</si>
  <si>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</si>
  <si>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</si>
  <si>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</si>
  <si>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</si>
  <si>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</si>
  <si>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</si>
  <si>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</si>
  <si>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</si>
  <si>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</si>
  <si>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</si>
  <si>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</si>
  <si>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</si>
  <si>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</si>
  <si>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 1 01 02000 01 0000 110</t>
  </si>
  <si>
    <t xml:space="preserve"> 1 06 00000 00 0000 000</t>
  </si>
  <si>
    <t xml:space="preserve"> 1 06 01030 10 0000 110</t>
  </si>
  <si>
    <t xml:space="preserve"> 1 06 06000 00 0000 110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</si>
  <si>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</si>
  <si>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1 00 00000 00 0000 000</t>
  </si>
  <si>
    <t xml:space="preserve"> 1 01 00000 00 0000 000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</si>
  <si>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</si>
  <si>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 xml:space="preserve"> 1 01 02021 01 0000 110</t>
  </si>
  <si>
    <t xml:space="preserve">Налоги на имущество физических лиц  </t>
  </si>
  <si>
    <t xml:space="preserve"> 1 06 01000 00 0000 110</t>
  </si>
  <si>
    <t>Налоги на имущество физических лиц ,взимаемый по ставкам ,применяемым к объектам налогообложения ,расположенных в границах поселений</t>
  </si>
  <si>
    <t xml:space="preserve"> 2 06 06000 00 0000 110</t>
  </si>
  <si>
    <t xml:space="preserve"> 3 06 06000 00 0000 110</t>
  </si>
  <si>
    <t xml:space="preserve"> 4 06 06000 00 0000 110</t>
  </si>
  <si>
    <t xml:space="preserve"> 5 06 06000 00 0000 110</t>
  </si>
  <si>
    <t xml:space="preserve"> 6 06 06000 00 0000 110</t>
  </si>
  <si>
    <t xml:space="preserve"> 7 06 06000 00 0000 110</t>
  </si>
  <si>
    <t xml:space="preserve"> 8 06 06000 00 0000 110</t>
  </si>
  <si>
    <t xml:space="preserve"> 9 06 06000 00 0000 110</t>
  </si>
  <si>
    <t xml:space="preserve"> 10 06 06000 00 0000 110</t>
  </si>
  <si>
    <t>1 11 00000 00 0000 000</t>
  </si>
  <si>
    <t xml:space="preserve"> 1 11 09045 10 0000 120</t>
  </si>
  <si>
    <t xml:space="preserve"> 2 00 00000 00 0000 000</t>
  </si>
  <si>
    <t>116  00000 00 0000 000</t>
  </si>
  <si>
    <t>ГОСУДАРСТВЕННАЯ ПОШЛИНА</t>
  </si>
  <si>
    <t>108 000000 00 000 000</t>
  </si>
  <si>
    <t>ШТРАФЫ,САНКЦИИ,ВОЗМЕЩЕНИЕ УЩЕРБА</t>
  </si>
  <si>
    <t xml:space="preserve"> 1 06 06033 10 0000 110</t>
  </si>
  <si>
    <t xml:space="preserve"> 1 06 06043 10 0000 110</t>
  </si>
  <si>
    <t xml:space="preserve"> 1 06 06040 00 0000 110</t>
  </si>
  <si>
    <t xml:space="preserve"> 1 06 06030 00 0000 110</t>
  </si>
  <si>
    <t>Дотации бюджетам сельских поселений на выравнивание  бюджетной обеспеченности из  бюджета муниципального района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</si>
  <si>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</si>
  <si>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</si>
  <si>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</si>
  <si>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</si>
  <si>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 xml:space="preserve"> 2 02 30000 00 0000 150</t>
  </si>
  <si>
    <t>202 40000 00 0000 150</t>
  </si>
  <si>
    <t>Прочие межбюджетные трансферты передаваемые  бюджетам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</si>
  <si>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</si>
  <si>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ОКАЗАНИЯ ПЛАТНЫХ УСЛУГ (РАБОТ) И КОМПЕНСАЦИИ ЗАТРАТ ГОСУДАРСТВА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</si>
  <si>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</si>
  <si>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юридических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</si>
  <si>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</si>
  <si>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</si>
  <si>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109 0405310 1000 110</t>
  </si>
  <si>
    <t>Земельный налог по обязательствам,возникшим до 1января 2006 года</t>
  </si>
  <si>
    <t xml:space="preserve"> 1 08 04020 01 0000 110</t>
  </si>
  <si>
    <t xml:space="preserve"> 2 02 16001 10 0000 150</t>
  </si>
  <si>
    <t xml:space="preserve"> 2 02 40014 10 0000 150</t>
  </si>
  <si>
    <t>2 02 49999 10 0000 150</t>
  </si>
  <si>
    <t xml:space="preserve"> 2 02 35118 10 0000 150</t>
  </si>
  <si>
    <t xml:space="preserve"> 2 02 30024 10 0000 150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</si>
  <si>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</si>
  <si>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</si>
  <si>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11105025 10 0000 120</t>
  </si>
  <si>
    <t xml:space="preserve"> 113 00000 00 0000 000</t>
  </si>
  <si>
    <t>Прочие доходы от компенсации затрат бюджетов сельских поселений</t>
  </si>
  <si>
    <t>1 16 02020 02 0000 140</t>
  </si>
  <si>
    <t>1 13 0299510 0000 130</t>
  </si>
  <si>
    <t>Субсидии бюджетам на софинансирование бюджетов  поселения</t>
  </si>
  <si>
    <t>2 02 29999 10 0000 150</t>
  </si>
  <si>
    <t>2 02 20000 00 0000 150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</si>
  <si>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</si>
  <si>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</si>
  <si>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 xml:space="preserve"> 2 0210000 00 0000 150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</si>
  <si>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</si>
  <si>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возвратов остатков субсидии, субвенций и иных межбюджетных трансфертов, имеющих целевое назначение, прошлых лет из бюджетов муниципальных районов</t>
  </si>
  <si>
    <t>000218 60010 10 0000 150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</si>
  <si>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</si>
  <si>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0002 19 60010 10 0000 150</t>
  </si>
  <si>
    <t>Отчет прогнозируемого поступления доходов бюджета  сельского поселения "Бестужевское" Устьянского муниципального района Архангельской области за 2022 год</t>
  </si>
  <si>
    <t>к решению сессии первого созыва Собрания депутатов Устьянского муниципального округа</t>
  </si>
  <si>
    <t>Приложение № 2</t>
  </si>
  <si>
    <t>Утверждено Сумма, руб.</t>
  </si>
  <si>
    <t>Субсидии от других бюджетов бюджетной системы Российской Федерации</t>
  </si>
  <si>
    <t>Исполнено Сумма, руб.</t>
  </si>
  <si>
    <t>№ 122 от 22 июня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</si>
</sst>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000"/>
    <numFmt numFmtId="177" formatCode="000"/>
    <numFmt numFmtId="178" formatCode="0000000"/>
    <numFmt numFmtId="179" formatCode="#,##0.00;[Red]\-#,##0.00;0.00"/>
    <numFmt numFmtId="180" formatCode="000\.00\.000\.0"/>
    <numFmt numFmtId="181" formatCode="000\.00\.00"/>
    <numFmt numFmtId="182" formatCode="0\.00"/>
    <numFmt numFmtId="183" formatCode="00\.00\.00"/>
    <numFmt numFmtId="184" formatCode="#,##0.0"/>
    <numFmt numFmtId="185" formatCode="[$€-2]\ ###,000_);[Red]\([$€-2]\ ###,000\)"/>
  </numFmts>
  <fonts count="49">
    <font>
      <sz val="10"/>
      <name val="Times New Roman Cyr"/>
      <family val="0"/>
    </font>
    <font>
      <sz val="10"/>
      <name val="Times New Roman"/>
      <family val="1"/>
    </font>
    <font>
      <sz val="9"/>
      <name val="Times New Roman Cyr"/>
      <family val="0"/>
    </font>
    <font>
      <b/>
      <sz val="10"/>
      <name val="Times New Roman Cyr"/>
      <family val="0"/>
    </font>
    <font>
      <sz val="7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0"/>
    </font>
    <font>
      <b/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47" fillId="0" borderId="0" xfId="0" applyFont="1" applyFill="1" applyAlignment="1">
      <alignment/>
    </xf>
    <xf numFmtId="4" fontId="10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justify"/>
    </xf>
    <xf numFmtId="49" fontId="1" fillId="34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justify"/>
    </xf>
    <xf numFmtId="0" fontId="1" fillId="33" borderId="10" xfId="0" applyNumberFormat="1" applyFont="1" applyFill="1" applyBorder="1" applyAlignment="1">
      <alignment horizontal="justify"/>
    </xf>
    <xf numFmtId="49" fontId="1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justify" wrapText="1"/>
    </xf>
    <xf numFmtId="3" fontId="9" fillId="0" borderId="10" xfId="0" applyNumberFormat="1" applyFont="1" applyBorder="1" applyAlignment="1">
      <alignment horizontal="right" wrapText="1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justify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82.125" style="22" customWidth="1"/>
    <col min="2" max="2" width="24.875" style="50" customWidth="1"/>
    <col min="3" max="3" width="12.50390625" style="51" hidden="1" customWidth="1"/>
    <col min="4" max="5" width="17.625" style="21" customWidth="1"/>
  </cols>
  <sheetData>
    <row r="1" spans="2:5" ht="12.75">
      <c r="B1" s="61" t="s">
        <v>145</v>
      </c>
      <c r="C1" s="61"/>
      <c r="D1" s="61"/>
      <c r="E1" s="61"/>
    </row>
    <row r="2" spans="2:5" ht="41.25" customHeight="1">
      <c r="B2" s="60" t="s">
        <v>144</v>
      </c>
      <c r="C2" s="60"/>
      <c r="D2" s="60"/>
      <c r="E2" s="60"/>
    </row>
    <row r="3" spans="1:5" s="16" customFormat="1" ht="25.5" customHeight="1">
      <c r="A3" s="23"/>
      <c r="B3" s="62" t="s">
        <v>149</v>
      </c>
      <c r="C3" s="62"/>
      <c r="D3" s="62"/>
      <c r="E3" s="62"/>
    </row>
    <row r="4" spans="1:5" ht="39.75" customHeight="1">
      <c r="A4" s="59" t="s">
        <v>143</v>
      </c>
      <c r="B4" s="59"/>
      <c r="C4" s="59"/>
      <c r="D4" s="59"/>
      <c r="E4" s="59"/>
    </row>
    <row r="5" spans="1:5" s="2" customFormat="1" ht="36.75" customHeight="1">
      <c r="A5" s="24" t="s">
        <v>64</v>
      </c>
      <c r="B5" s="24" t="s">
        <v>56</v>
      </c>
      <c r="C5" s="25" t="s">
        <v>65</v>
      </c>
      <c r="D5" s="57" t="s">
        <v>146</v>
      </c>
      <c r="E5" s="57" t="s">
        <v>148</v>
      </c>
    </row>
    <row r="6" spans="1:5" s="3" customFormat="1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</row>
    <row r="7" spans="1:5" s="4" customFormat="1" ht="15.75" customHeight="1">
      <c r="A7" s="26" t="s">
        <v>66</v>
      </c>
      <c r="B7" s="27" t="s">
        <v>76</v>
      </c>
      <c r="C7" s="28" t="e">
        <f>C8+#REF!+C18+#REF!+C38+#REF!+#REF!+#REF!</f>
        <v>#REF!</v>
      </c>
      <c r="D7" s="52">
        <f>D8+D38+D18+D61+D36+D59</f>
        <v>617623.39</v>
      </c>
      <c r="E7" s="52">
        <f>E8+E38+E18+E61+E36+E59</f>
        <v>587373.4</v>
      </c>
    </row>
    <row r="8" spans="1:5" ht="12.75">
      <c r="A8" s="29" t="s">
        <v>57</v>
      </c>
      <c r="B8" s="30" t="s">
        <v>77</v>
      </c>
      <c r="C8" s="31" t="e">
        <f>C9</f>
        <v>#REF!</v>
      </c>
      <c r="D8" s="18">
        <f>D9</f>
        <v>146219</v>
      </c>
      <c r="E8" s="18">
        <f>E9</f>
        <v>147427.5</v>
      </c>
    </row>
    <row r="9" spans="1:5" ht="12.75">
      <c r="A9" s="8" t="s">
        <v>58</v>
      </c>
      <c r="B9" s="30" t="s">
        <v>71</v>
      </c>
      <c r="C9" s="31" t="e">
        <f>C12+#REF!</f>
        <v>#REF!</v>
      </c>
      <c r="D9" s="18">
        <f>D12</f>
        <v>146219</v>
      </c>
      <c r="E9" s="18">
        <f>E12</f>
        <v>147427.5</v>
      </c>
    </row>
    <row r="10" spans="1:5" ht="25.5" hidden="1">
      <c r="A10" s="8" t="s">
        <v>67</v>
      </c>
      <c r="B10" s="30" t="s">
        <v>68</v>
      </c>
      <c r="C10" s="31"/>
      <c r="D10" s="18"/>
      <c r="E10" s="18"/>
    </row>
    <row r="11" spans="1:5" ht="25.5" hidden="1">
      <c r="A11" s="8" t="s">
        <v>69</v>
      </c>
      <c r="B11" s="30" t="s">
        <v>70</v>
      </c>
      <c r="C11" s="31"/>
      <c r="D11" s="18"/>
      <c r="E11" s="18"/>
    </row>
    <row r="12" spans="1:5" ht="25.5" customHeight="1">
      <c r="A12" s="32" t="s">
        <v>78</v>
      </c>
      <c r="B12" s="30" t="s">
        <v>79</v>
      </c>
      <c r="C12" s="31">
        <v>45819</v>
      </c>
      <c r="D12" s="18">
        <v>146219</v>
      </c>
      <c r="E12" s="18">
        <v>147427.5</v>
      </c>
    </row>
    <row r="13" spans="1:5" ht="25.5" hidden="1">
      <c r="A13" s="8" t="s">
        <v>0</v>
      </c>
      <c r="B13" s="30" t="s">
        <v>1</v>
      </c>
      <c r="C13" s="31"/>
      <c r="D13" s="18"/>
      <c r="E13" s="18"/>
    </row>
    <row r="14" spans="1:5" ht="51" hidden="1">
      <c r="A14" s="8" t="s">
        <v>2</v>
      </c>
      <c r="B14" s="30" t="s">
        <v>3</v>
      </c>
      <c r="C14" s="31"/>
      <c r="D14" s="18"/>
      <c r="E14" s="18"/>
    </row>
    <row r="15" spans="1:5" ht="51" hidden="1">
      <c r="A15" s="8" t="s">
        <v>4</v>
      </c>
      <c r="B15" s="30" t="s">
        <v>5</v>
      </c>
      <c r="C15" s="31"/>
      <c r="D15" s="18"/>
      <c r="E15" s="18"/>
    </row>
    <row r="16" spans="1:5" ht="38.25" hidden="1">
      <c r="A16" s="8" t="s">
        <v>6</v>
      </c>
      <c r="B16" s="30" t="s">
        <v>7</v>
      </c>
      <c r="C16" s="31"/>
      <c r="D16" s="18"/>
      <c r="E16" s="18"/>
    </row>
    <row r="17" spans="1:5" ht="25.5" hidden="1">
      <c r="A17" s="8" t="s">
        <v>8</v>
      </c>
      <c r="B17" s="30" t="s">
        <v>9</v>
      </c>
      <c r="C17" s="31"/>
      <c r="D17" s="18"/>
      <c r="E17" s="18"/>
    </row>
    <row r="18" spans="1:5" ht="12.75">
      <c r="A18" s="29" t="s">
        <v>59</v>
      </c>
      <c r="B18" s="30" t="s">
        <v>72</v>
      </c>
      <c r="C18" s="31">
        <f>SUM(C20:C21)</f>
        <v>6928</v>
      </c>
      <c r="D18" s="18">
        <f>SUM(D19+D21)</f>
        <v>407506</v>
      </c>
      <c r="E18" s="18">
        <f>SUM(E19+E21)</f>
        <v>408695.51</v>
      </c>
    </row>
    <row r="19" spans="1:5" ht="16.5" customHeight="1">
      <c r="A19" s="8" t="s">
        <v>80</v>
      </c>
      <c r="B19" s="30" t="s">
        <v>81</v>
      </c>
      <c r="C19" s="31"/>
      <c r="D19" s="18">
        <f>D20</f>
        <v>131972</v>
      </c>
      <c r="E19" s="18">
        <f>E20</f>
        <v>133171.02</v>
      </c>
    </row>
    <row r="20" spans="1:5" ht="23.25" customHeight="1">
      <c r="A20" s="8" t="s">
        <v>82</v>
      </c>
      <c r="B20" s="30" t="s">
        <v>73</v>
      </c>
      <c r="C20" s="31">
        <v>3986</v>
      </c>
      <c r="D20" s="18">
        <v>131972</v>
      </c>
      <c r="E20" s="18">
        <v>133171.02</v>
      </c>
    </row>
    <row r="21" spans="1:5" ht="16.5" customHeight="1">
      <c r="A21" s="8" t="s">
        <v>60</v>
      </c>
      <c r="B21" s="30" t="s">
        <v>74</v>
      </c>
      <c r="C21" s="31">
        <v>2942</v>
      </c>
      <c r="D21" s="18">
        <f>SUM(D31+D33)</f>
        <v>275534</v>
      </c>
      <c r="E21" s="18">
        <f>SUM(E31+E33+E35)</f>
        <v>275524.49</v>
      </c>
    </row>
    <row r="22" spans="1:5" ht="38.25" hidden="1">
      <c r="A22" s="8" t="s">
        <v>10</v>
      </c>
      <c r="B22" s="30" t="s">
        <v>83</v>
      </c>
      <c r="C22" s="31"/>
      <c r="D22" s="18"/>
      <c r="E22" s="18"/>
    </row>
    <row r="23" spans="1:5" ht="25.5" hidden="1">
      <c r="A23" s="8" t="s">
        <v>61</v>
      </c>
      <c r="B23" s="30" t="s">
        <v>84</v>
      </c>
      <c r="C23" s="31"/>
      <c r="D23" s="18"/>
      <c r="E23" s="18"/>
    </row>
    <row r="24" spans="1:5" ht="25.5" hidden="1">
      <c r="A24" s="8" t="s">
        <v>11</v>
      </c>
      <c r="B24" s="30" t="s">
        <v>85</v>
      </c>
      <c r="C24" s="31"/>
      <c r="D24" s="18"/>
      <c r="E24" s="18"/>
    </row>
    <row r="25" spans="1:5" ht="25.5" hidden="1">
      <c r="A25" s="8" t="s">
        <v>12</v>
      </c>
      <c r="B25" s="30" t="s">
        <v>86</v>
      </c>
      <c r="C25" s="31"/>
      <c r="D25" s="18"/>
      <c r="E25" s="18"/>
    </row>
    <row r="26" spans="1:5" ht="12.75" hidden="1">
      <c r="A26" s="8" t="s">
        <v>13</v>
      </c>
      <c r="B26" s="30" t="s">
        <v>87</v>
      </c>
      <c r="C26" s="31"/>
      <c r="D26" s="18"/>
      <c r="E26" s="18"/>
    </row>
    <row r="27" spans="1:5" ht="12.75" hidden="1">
      <c r="A27" s="8" t="s">
        <v>62</v>
      </c>
      <c r="B27" s="30" t="s">
        <v>88</v>
      </c>
      <c r="C27" s="31"/>
      <c r="D27" s="18"/>
      <c r="E27" s="18"/>
    </row>
    <row r="28" spans="1:5" ht="12.75" hidden="1">
      <c r="A28" s="8" t="s">
        <v>14</v>
      </c>
      <c r="B28" s="30" t="s">
        <v>89</v>
      </c>
      <c r="C28" s="31"/>
      <c r="D28" s="18"/>
      <c r="E28" s="18"/>
    </row>
    <row r="29" spans="1:5" ht="25.5" hidden="1">
      <c r="A29" s="8" t="s">
        <v>15</v>
      </c>
      <c r="B29" s="30" t="s">
        <v>90</v>
      </c>
      <c r="C29" s="31"/>
      <c r="D29" s="18"/>
      <c r="E29" s="18"/>
    </row>
    <row r="30" spans="1:5" ht="12.75" hidden="1">
      <c r="A30" s="8" t="s">
        <v>16</v>
      </c>
      <c r="B30" s="30" t="s">
        <v>91</v>
      </c>
      <c r="C30" s="31"/>
      <c r="D30" s="18"/>
      <c r="E30" s="18"/>
    </row>
    <row r="31" spans="1:5" ht="16.5" customHeight="1">
      <c r="A31" s="8" t="s">
        <v>114</v>
      </c>
      <c r="B31" s="30" t="s">
        <v>102</v>
      </c>
      <c r="C31" s="31"/>
      <c r="D31" s="18">
        <f>SUM(D32)</f>
        <v>90000</v>
      </c>
      <c r="E31" s="18">
        <f>SUM(E32)</f>
        <v>89996.44</v>
      </c>
    </row>
    <row r="32" spans="1:5" ht="24.75" customHeight="1">
      <c r="A32" s="8" t="s">
        <v>115</v>
      </c>
      <c r="B32" s="30" t="s">
        <v>99</v>
      </c>
      <c r="C32" s="31"/>
      <c r="D32" s="18">
        <v>90000</v>
      </c>
      <c r="E32" s="18">
        <v>89996.44</v>
      </c>
    </row>
    <row r="33" spans="1:5" ht="16.5" customHeight="1">
      <c r="A33" s="8" t="s">
        <v>116</v>
      </c>
      <c r="B33" s="30" t="s">
        <v>101</v>
      </c>
      <c r="C33" s="31"/>
      <c r="D33" s="18">
        <f>SUM(D34)</f>
        <v>185534</v>
      </c>
      <c r="E33" s="18">
        <f>SUM(E34)</f>
        <v>185534.27</v>
      </c>
    </row>
    <row r="34" spans="1:5" ht="24.75" customHeight="1">
      <c r="A34" s="8" t="s">
        <v>113</v>
      </c>
      <c r="B34" s="30" t="s">
        <v>100</v>
      </c>
      <c r="C34" s="31"/>
      <c r="D34" s="18">
        <v>185534</v>
      </c>
      <c r="E34" s="18">
        <v>185534.27</v>
      </c>
    </row>
    <row r="35" spans="1:5" ht="16.5" customHeight="1">
      <c r="A35" s="8" t="s">
        <v>118</v>
      </c>
      <c r="B35" s="30" t="s">
        <v>117</v>
      </c>
      <c r="C35" s="31"/>
      <c r="D35" s="18">
        <v>0</v>
      </c>
      <c r="E35" s="18">
        <v>-6.22</v>
      </c>
    </row>
    <row r="36" spans="1:5" ht="18" customHeight="1">
      <c r="A36" s="29" t="s">
        <v>96</v>
      </c>
      <c r="B36" s="30" t="s">
        <v>97</v>
      </c>
      <c r="C36" s="31"/>
      <c r="D36" s="18">
        <f>SUM(D37)</f>
        <v>13558</v>
      </c>
      <c r="E36" s="18">
        <f>SUM(E37)</f>
        <v>11830</v>
      </c>
    </row>
    <row r="37" spans="1:5" ht="48.75" customHeight="1">
      <c r="A37" s="12" t="s">
        <v>125</v>
      </c>
      <c r="B37" s="30" t="s">
        <v>119</v>
      </c>
      <c r="C37" s="31"/>
      <c r="D37" s="18">
        <v>13558</v>
      </c>
      <c r="E37" s="18">
        <v>11830</v>
      </c>
    </row>
    <row r="38" spans="1:5" ht="29.25" customHeight="1">
      <c r="A38" s="29" t="s">
        <v>63</v>
      </c>
      <c r="B38" s="30" t="s">
        <v>92</v>
      </c>
      <c r="C38" s="31">
        <f>SUM(C40:C46)</f>
        <v>4245</v>
      </c>
      <c r="D38" s="18">
        <f>SUM(D46+D45)</f>
        <v>31273</v>
      </c>
      <c r="E38" s="18">
        <f>SUM(E46+E45)</f>
        <v>353</v>
      </c>
    </row>
    <row r="39" spans="1:5" s="5" customFormat="1" ht="22.5" customHeight="1" hidden="1">
      <c r="A39" s="33" t="s">
        <v>17</v>
      </c>
      <c r="B39" s="34"/>
      <c r="C39" s="35"/>
      <c r="D39" s="19">
        <v>-1380000</v>
      </c>
      <c r="E39" s="19">
        <v>-1380000</v>
      </c>
    </row>
    <row r="40" spans="1:5" s="1" customFormat="1" ht="38.25" hidden="1">
      <c r="A40" s="36" t="s">
        <v>18</v>
      </c>
      <c r="B40" s="30" t="s">
        <v>19</v>
      </c>
      <c r="C40" s="37">
        <v>311</v>
      </c>
      <c r="D40" s="20">
        <v>311</v>
      </c>
      <c r="E40" s="20">
        <v>311</v>
      </c>
    </row>
    <row r="41" spans="1:5" s="1" customFormat="1" ht="38.25" hidden="1">
      <c r="A41" s="36" t="s">
        <v>20</v>
      </c>
      <c r="B41" s="30" t="s">
        <v>21</v>
      </c>
      <c r="C41" s="37">
        <v>629</v>
      </c>
      <c r="D41" s="20">
        <v>629</v>
      </c>
      <c r="E41" s="20">
        <v>629</v>
      </c>
    </row>
    <row r="42" spans="1:5" s="1" customFormat="1" ht="38.25" hidden="1">
      <c r="A42" s="36" t="s">
        <v>22</v>
      </c>
      <c r="B42" s="30" t="s">
        <v>23</v>
      </c>
      <c r="C42" s="37">
        <v>286</v>
      </c>
      <c r="D42" s="20">
        <v>286</v>
      </c>
      <c r="E42" s="20">
        <v>286</v>
      </c>
    </row>
    <row r="43" spans="1:5" s="1" customFormat="1" ht="38.25" hidden="1">
      <c r="A43" s="36" t="s">
        <v>24</v>
      </c>
      <c r="B43" s="30" t="s">
        <v>25</v>
      </c>
      <c r="C43" s="37">
        <v>1788</v>
      </c>
      <c r="D43" s="20">
        <v>1788</v>
      </c>
      <c r="E43" s="20">
        <v>1788</v>
      </c>
    </row>
    <row r="44" spans="1:5" s="1" customFormat="1" ht="51" hidden="1">
      <c r="A44" s="36" t="s">
        <v>26</v>
      </c>
      <c r="B44" s="30" t="s">
        <v>27</v>
      </c>
      <c r="C44" s="37">
        <v>31</v>
      </c>
      <c r="D44" s="20">
        <v>31</v>
      </c>
      <c r="E44" s="20">
        <v>31</v>
      </c>
    </row>
    <row r="45" spans="1:5" s="1" customFormat="1" ht="48" customHeight="1">
      <c r="A45" s="36" t="s">
        <v>126</v>
      </c>
      <c r="B45" s="30" t="s">
        <v>127</v>
      </c>
      <c r="C45" s="37"/>
      <c r="D45" s="20">
        <v>353</v>
      </c>
      <c r="E45" s="20">
        <v>353</v>
      </c>
    </row>
    <row r="46" spans="1:5" s="6" customFormat="1" ht="41.25" customHeight="1">
      <c r="A46" s="14" t="s">
        <v>75</v>
      </c>
      <c r="B46" s="38" t="s">
        <v>93</v>
      </c>
      <c r="C46" s="37">
        <v>1200</v>
      </c>
      <c r="D46" s="20">
        <v>30920</v>
      </c>
      <c r="E46" s="20">
        <v>0</v>
      </c>
    </row>
    <row r="47" spans="1:5" ht="28.5" customHeight="1" hidden="1">
      <c r="A47" s="8" t="s">
        <v>28</v>
      </c>
      <c r="B47" s="39" t="s">
        <v>29</v>
      </c>
      <c r="C47" s="31"/>
      <c r="D47" s="18"/>
      <c r="E47" s="18"/>
    </row>
    <row r="48" spans="1:5" ht="28.5" customHeight="1" hidden="1">
      <c r="A48" s="8" t="s">
        <v>30</v>
      </c>
      <c r="B48" s="39" t="s">
        <v>31</v>
      </c>
      <c r="C48" s="31"/>
      <c r="D48" s="18"/>
      <c r="E48" s="18"/>
    </row>
    <row r="49" spans="1:5" ht="28.5" customHeight="1" hidden="1">
      <c r="A49" s="8" t="s">
        <v>32</v>
      </c>
      <c r="B49" s="39" t="s">
        <v>33</v>
      </c>
      <c r="C49" s="31"/>
      <c r="D49" s="18"/>
      <c r="E49" s="18"/>
    </row>
    <row r="50" spans="1:5" ht="28.5" customHeight="1" hidden="1">
      <c r="A50" s="8" t="s">
        <v>34</v>
      </c>
      <c r="B50" s="39" t="s">
        <v>35</v>
      </c>
      <c r="C50" s="31"/>
      <c r="D50" s="18"/>
      <c r="E50" s="18"/>
    </row>
    <row r="51" spans="1:5" ht="12.75" hidden="1">
      <c r="A51" s="8" t="s">
        <v>36</v>
      </c>
      <c r="B51" s="39" t="s">
        <v>37</v>
      </c>
      <c r="C51" s="31"/>
      <c r="D51" s="18"/>
      <c r="E51" s="18"/>
    </row>
    <row r="52" spans="1:5" ht="12.75" hidden="1">
      <c r="A52" s="8" t="s">
        <v>38</v>
      </c>
      <c r="B52" s="39" t="s">
        <v>39</v>
      </c>
      <c r="C52" s="31"/>
      <c r="D52" s="18"/>
      <c r="E52" s="18"/>
    </row>
    <row r="53" spans="1:5" ht="25.5" hidden="1">
      <c r="A53" s="8" t="s">
        <v>40</v>
      </c>
      <c r="B53" s="39" t="s">
        <v>41</v>
      </c>
      <c r="C53" s="31"/>
      <c r="D53" s="18"/>
      <c r="E53" s="18"/>
    </row>
    <row r="54" spans="1:5" ht="25.5" hidden="1">
      <c r="A54" s="8" t="s">
        <v>42</v>
      </c>
      <c r="B54" s="39" t="s">
        <v>43</v>
      </c>
      <c r="C54" s="31"/>
      <c r="D54" s="18"/>
      <c r="E54" s="18"/>
    </row>
    <row r="55" spans="1:5" ht="12.75" hidden="1">
      <c r="A55" s="8" t="s">
        <v>44</v>
      </c>
      <c r="B55" s="38" t="s">
        <v>45</v>
      </c>
      <c r="C55" s="31"/>
      <c r="D55" s="18"/>
      <c r="E55" s="18"/>
    </row>
    <row r="56" spans="1:5" ht="25.5" hidden="1">
      <c r="A56" s="8" t="s">
        <v>46</v>
      </c>
      <c r="B56" s="38" t="s">
        <v>47</v>
      </c>
      <c r="C56" s="31"/>
      <c r="D56" s="18"/>
      <c r="E56" s="18"/>
    </row>
    <row r="57" spans="1:5" ht="12.75" hidden="1">
      <c r="A57" s="8" t="s">
        <v>48</v>
      </c>
      <c r="B57" s="38" t="s">
        <v>49</v>
      </c>
      <c r="C57" s="31"/>
      <c r="D57" s="18"/>
      <c r="E57" s="18"/>
    </row>
    <row r="58" spans="1:5" ht="12.75" hidden="1">
      <c r="A58" s="8" t="s">
        <v>50</v>
      </c>
      <c r="B58" s="38" t="s">
        <v>51</v>
      </c>
      <c r="C58" s="31"/>
      <c r="D58" s="18"/>
      <c r="E58" s="18"/>
    </row>
    <row r="59" spans="1:5" ht="25.5">
      <c r="A59" s="40" t="s">
        <v>112</v>
      </c>
      <c r="B59" s="38" t="s">
        <v>128</v>
      </c>
      <c r="C59" s="31"/>
      <c r="D59" s="18">
        <f>SUM(D60)</f>
        <v>16567.39</v>
      </c>
      <c r="E59" s="18">
        <f>SUM(E60)</f>
        <v>16567.39</v>
      </c>
    </row>
    <row r="60" spans="1:5" ht="15" customHeight="1">
      <c r="A60" s="8" t="s">
        <v>129</v>
      </c>
      <c r="B60" s="38" t="s">
        <v>131</v>
      </c>
      <c r="C60" s="31"/>
      <c r="D60" s="18">
        <v>16567.39</v>
      </c>
      <c r="E60" s="18">
        <v>16567.39</v>
      </c>
    </row>
    <row r="61" spans="1:5" ht="17.25" customHeight="1">
      <c r="A61" s="29" t="s">
        <v>98</v>
      </c>
      <c r="B61" s="38" t="s">
        <v>95</v>
      </c>
      <c r="C61" s="31"/>
      <c r="D61" s="18">
        <f>SUM(D62)</f>
        <v>2500</v>
      </c>
      <c r="E61" s="18">
        <f>SUM(E62)</f>
        <v>2500</v>
      </c>
    </row>
    <row r="62" spans="1:5" ht="39.75" customHeight="1">
      <c r="A62" s="8" t="s">
        <v>111</v>
      </c>
      <c r="B62" s="7" t="s">
        <v>130</v>
      </c>
      <c r="C62" s="31"/>
      <c r="D62" s="18">
        <v>2500</v>
      </c>
      <c r="E62" s="18">
        <v>2500</v>
      </c>
    </row>
    <row r="63" spans="1:5" s="4" customFormat="1" ht="16.5" customHeight="1">
      <c r="A63" s="26" t="s">
        <v>52</v>
      </c>
      <c r="B63" s="41" t="s">
        <v>94</v>
      </c>
      <c r="C63" s="28" t="e">
        <f>C64+C69+#REF!</f>
        <v>#REF!</v>
      </c>
      <c r="D63" s="52">
        <f>D64+D72+D69+D67+D75</f>
        <v>2849714.81</v>
      </c>
      <c r="E63" s="52">
        <f>E64+E72+E69+E67</f>
        <v>2845267.97</v>
      </c>
    </row>
    <row r="64" spans="1:5" ht="14.25" customHeight="1">
      <c r="A64" s="42" t="s">
        <v>53</v>
      </c>
      <c r="B64" s="43" t="s">
        <v>137</v>
      </c>
      <c r="C64" s="44">
        <v>150195</v>
      </c>
      <c r="D64" s="53">
        <f>D65+D66</f>
        <v>1525616.8</v>
      </c>
      <c r="E64" s="53">
        <f>E65+E66</f>
        <v>1525616.8</v>
      </c>
    </row>
    <row r="65" spans="1:5" ht="26.25" customHeight="1">
      <c r="A65" s="14" t="s">
        <v>135</v>
      </c>
      <c r="B65" s="11" t="s">
        <v>136</v>
      </c>
      <c r="C65" s="44"/>
      <c r="D65" s="54">
        <v>61200</v>
      </c>
      <c r="E65" s="54">
        <v>61200</v>
      </c>
    </row>
    <row r="66" spans="1:5" ht="26.25" customHeight="1">
      <c r="A66" s="14" t="s">
        <v>103</v>
      </c>
      <c r="B66" s="11" t="s">
        <v>120</v>
      </c>
      <c r="C66" s="44"/>
      <c r="D66" s="54">
        <v>1464416.8</v>
      </c>
      <c r="E66" s="54">
        <v>1464416.8</v>
      </c>
    </row>
    <row r="67" spans="1:5" s="4" customFormat="1" ht="18.75" customHeight="1">
      <c r="A67" s="58" t="s">
        <v>147</v>
      </c>
      <c r="B67" s="45" t="s">
        <v>134</v>
      </c>
      <c r="C67" s="28"/>
      <c r="D67" s="55">
        <f>SUM(D68)</f>
        <v>17266</v>
      </c>
      <c r="E67" s="55">
        <f>SUM(E68)</f>
        <v>12819.16</v>
      </c>
    </row>
    <row r="68" spans="1:5" s="4" customFormat="1" ht="16.5" customHeight="1">
      <c r="A68" s="13" t="s">
        <v>132</v>
      </c>
      <c r="B68" s="46" t="s">
        <v>133</v>
      </c>
      <c r="C68" s="28"/>
      <c r="D68" s="56">
        <v>17266</v>
      </c>
      <c r="E68" s="56">
        <v>12819.16</v>
      </c>
    </row>
    <row r="69" spans="1:5" ht="16.5" customHeight="1">
      <c r="A69" s="42" t="s">
        <v>54</v>
      </c>
      <c r="B69" s="43" t="s">
        <v>108</v>
      </c>
      <c r="C69" s="44">
        <v>128404</v>
      </c>
      <c r="D69" s="53">
        <f>D70+D71</f>
        <v>219097.46</v>
      </c>
      <c r="E69" s="53">
        <f>E70+E71</f>
        <v>219097.46</v>
      </c>
    </row>
    <row r="70" spans="1:5" ht="27" customHeight="1">
      <c r="A70" s="47" t="s">
        <v>104</v>
      </c>
      <c r="B70" s="9" t="s">
        <v>123</v>
      </c>
      <c r="C70" s="44"/>
      <c r="D70" s="54">
        <v>131597.46</v>
      </c>
      <c r="E70" s="54">
        <v>131597.46</v>
      </c>
    </row>
    <row r="71" spans="1:5" ht="27" customHeight="1">
      <c r="A71" s="14" t="s">
        <v>105</v>
      </c>
      <c r="B71" s="9" t="s">
        <v>124</v>
      </c>
      <c r="C71" s="44"/>
      <c r="D71" s="54">
        <v>87500</v>
      </c>
      <c r="E71" s="54">
        <v>87500</v>
      </c>
    </row>
    <row r="72" spans="1:5" ht="12" customHeight="1">
      <c r="A72" s="48" t="s">
        <v>107</v>
      </c>
      <c r="B72" s="43" t="s">
        <v>109</v>
      </c>
      <c r="C72" s="44"/>
      <c r="D72" s="53">
        <f>SUM(D73+D74)</f>
        <v>1087734.55</v>
      </c>
      <c r="E72" s="53">
        <f>SUM(E73+E74)</f>
        <v>1087734.55</v>
      </c>
    </row>
    <row r="73" spans="1:5" ht="39.75" customHeight="1">
      <c r="A73" s="14" t="s">
        <v>106</v>
      </c>
      <c r="B73" s="10" t="s">
        <v>121</v>
      </c>
      <c r="C73" s="44"/>
      <c r="D73" s="54">
        <v>38211.55</v>
      </c>
      <c r="E73" s="54">
        <v>38211.55</v>
      </c>
    </row>
    <row r="74" spans="1:5" ht="16.5" customHeight="1">
      <c r="A74" s="49" t="s">
        <v>110</v>
      </c>
      <c r="B74" s="10" t="s">
        <v>122</v>
      </c>
      <c r="C74" s="44"/>
      <c r="D74" s="54">
        <v>1049523</v>
      </c>
      <c r="E74" s="54">
        <v>1049523</v>
      </c>
    </row>
    <row r="75" spans="1:5" ht="25.5" customHeight="1">
      <c r="A75" s="15" t="s">
        <v>138</v>
      </c>
      <c r="B75" s="9"/>
      <c r="C75" s="44"/>
      <c r="D75" s="53">
        <f>SUM(D76:D77)</f>
        <v>0</v>
      </c>
      <c r="E75" s="53">
        <f>SUM(E76:E77)</f>
        <v>-9213.03</v>
      </c>
    </row>
    <row r="76" spans="1:5" ht="25.5" customHeight="1">
      <c r="A76" s="14" t="s">
        <v>139</v>
      </c>
      <c r="B76" s="9" t="s">
        <v>140</v>
      </c>
      <c r="C76" s="44"/>
      <c r="D76" s="54"/>
      <c r="E76" s="54">
        <v>787.97</v>
      </c>
    </row>
    <row r="77" spans="1:5" ht="25.5" customHeight="1">
      <c r="A77" s="14" t="s">
        <v>141</v>
      </c>
      <c r="B77" s="9" t="s">
        <v>142</v>
      </c>
      <c r="C77" s="44"/>
      <c r="D77" s="54"/>
      <c r="E77" s="54">
        <v>-10001</v>
      </c>
    </row>
    <row r="78" spans="1:5" ht="21" customHeight="1">
      <c r="A78" s="26" t="s">
        <v>55</v>
      </c>
      <c r="B78" s="41"/>
      <c r="C78" s="28" t="e">
        <f>C63+C7</f>
        <v>#REF!</v>
      </c>
      <c r="D78" s="17">
        <f>D63+D7+D75</f>
        <v>3467338.2</v>
      </c>
      <c r="E78" s="17">
        <f>E63+E7+E75</f>
        <v>3423428.3400000003</v>
      </c>
    </row>
    <row r="79" ht="15" customHeight="1"/>
  </sheetData>
  <sheetProtection/>
  <mergeCells count="4">
    <mergeCell ref="A4:E4"/>
    <mergeCell ref="B2:E2"/>
    <mergeCell ref="B1:E1"/>
    <mergeCell ref="B3:E3"/>
  </mergeCells>
  <printOptions/>
  <pageMargins left="0.7086614173228347" right="0" top="0.4330708661417323" bottom="0" header="0.4330708661417323" footer="0"/>
  <pageSetup fitToHeight="2" horizontalDpi="600" verticalDpi="600" orientation="portrait" paperSize="9" scale="72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2023-06-26T11:40:50Z</cp:lastPrinted>
  <dcterms:created xsi:type="dcterms:W3CDTF">2005-12-16T07:43:52Z</dcterms:created>
  <dcterms:modified xsi:type="dcterms:W3CDTF">2023-06-26T11:40:56Z</dcterms:modified>
  <cp:category/>
  <cp:version/>
  <cp:contentType/>
  <cp:contentStatus/>
</cp:coreProperties>
</file>