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виды" sheetId="1" r:id="rId1"/>
  </sheets>
  <definedNames>
    <definedName name="_xlnm.Print_Area" localSheetId="0">'виды'!$A$1:$I$192</definedName>
  </definedNames>
  <calcPr fullCalcOnLoad="1"/>
</workbook>
</file>

<file path=xl/sharedStrings.xml><?xml version="1.0" encoding="utf-8"?>
<sst xmlns="http://schemas.openxmlformats.org/spreadsheetml/2006/main" count="934" uniqueCount="220">
  <si>
    <t>Целевая статья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</si>
  <si>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</si>
  <si>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</si>
  <si>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</si>
  <si>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</si>
  <si>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Раз-дел</t>
  </si>
  <si>
    <t>Под-раз-дел</t>
  </si>
  <si>
    <t>01</t>
  </si>
  <si>
    <t>02</t>
  </si>
  <si>
    <t>03</t>
  </si>
  <si>
    <t>05</t>
  </si>
  <si>
    <t>07</t>
  </si>
  <si>
    <t>12</t>
  </si>
  <si>
    <t>Резервные фонды</t>
  </si>
  <si>
    <t>НАЦИОНАЛЬНАЯ БЕЗОПАСНОСТЬ И ПРАВООХРАНИТЕЛЬНАЯ ДЕЯТЕЛЬНОСТЬ</t>
  </si>
  <si>
    <t>09</t>
  </si>
  <si>
    <t>Обеспечение противопожарной безопасности</t>
  </si>
  <si>
    <t>10</t>
  </si>
  <si>
    <t>НАЦИОНАЛЬНАЯ ЭКОНОМИКА</t>
  </si>
  <si>
    <t>04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</si>
  <si>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</si>
  <si>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</si>
  <si>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</si>
  <si>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</si>
  <si>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Культура</t>
  </si>
  <si>
    <t>Библиотеки</t>
  </si>
  <si>
    <t>Культура, кинематография и средства массовой инфрмации</t>
  </si>
  <si>
    <t>4420000</t>
  </si>
  <si>
    <t>КУЛЬТУРА, КИНЕМАТОГРАФИЯ И СРЕДСТВА МАССОВОЙ ИНФОРМАЦИИ</t>
  </si>
  <si>
    <t>4400000</t>
  </si>
  <si>
    <t>Жилищное хозяйство</t>
  </si>
  <si>
    <t>Поддержка жилищного хозяйства</t>
  </si>
  <si>
    <t>3500000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</si>
  <si>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</si>
  <si>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Благоустройство</t>
  </si>
  <si>
    <t xml:space="preserve">Уличное освещение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</si>
  <si>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</si>
  <si>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</si>
  <si>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</si>
  <si>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</si>
  <si>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</si>
  <si>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</si>
  <si>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</si>
  <si>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</si>
  <si>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</si>
  <si>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Прочие расходы</t>
  </si>
  <si>
    <t>013</t>
  </si>
  <si>
    <t xml:space="preserve">Резервные фонды  местных администраций </t>
  </si>
  <si>
    <t>14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</si>
  <si>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</si>
  <si>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</t>
  </si>
  <si>
    <t>4409900</t>
  </si>
  <si>
    <t>Выполнение функций бюджетными учреждениями</t>
  </si>
  <si>
    <t>001</t>
  </si>
  <si>
    <t>4429900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</si>
  <si>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</si>
  <si>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</si>
  <si>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</t>
  </si>
  <si>
    <t>3500300</t>
  </si>
  <si>
    <t>Прочие мероприятия по благоустройству городских округов и поселений</t>
  </si>
  <si>
    <t xml:space="preserve">Софинансирование муниципального развития </t>
  </si>
  <si>
    <t>5540000</t>
  </si>
  <si>
    <t>Дворцы и дома культуры, другие учреждения культуры и средства массовой информации</t>
  </si>
  <si>
    <t>06</t>
  </si>
  <si>
    <t>Мобилизационная и вневойсковая подготовка</t>
  </si>
  <si>
    <t>Осуществление первичного воиского учета, где отсутствуют военные комиссариаты</t>
  </si>
  <si>
    <t xml:space="preserve"> </t>
  </si>
  <si>
    <t>НАЦИОНАЛЬНАЯ ОБОРОНА</t>
  </si>
  <si>
    <t>600</t>
  </si>
  <si>
    <t>5530000</t>
  </si>
  <si>
    <t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</t>
  </si>
  <si>
    <t>5530100</t>
  </si>
  <si>
    <t xml:space="preserve"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  </t>
  </si>
  <si>
    <t>ОБЩЕГОСУДАРСТВЕННЫЕ РАСХОДЫ</t>
  </si>
  <si>
    <t>Обеспечение выборов и референдумов</t>
  </si>
  <si>
    <t>Дорожное хозяйство</t>
  </si>
  <si>
    <t>Код главы</t>
  </si>
  <si>
    <t>804</t>
  </si>
  <si>
    <t>Вид рас-ходов</t>
  </si>
  <si>
    <t>3150400</t>
  </si>
  <si>
    <t>ИТОГО</t>
  </si>
  <si>
    <t xml:space="preserve">Капитальный ремонт и ремонт дворовых территорий многоквартирных домов, проездов к дворовым территориям многоквртирных домов  населенных пунктов </t>
  </si>
  <si>
    <t>Обеспечение функционирования Главы муниципального образования и органа местного самоуправления</t>
  </si>
  <si>
    <t>121</t>
  </si>
  <si>
    <t>122</t>
  </si>
  <si>
    <t xml:space="preserve">Обеспечение функционирования Главы муниципального образования </t>
  </si>
  <si>
    <t>120</t>
  </si>
  <si>
    <t xml:space="preserve">Расходы на выплаты персоналу государственных (муниципальных) органов </t>
  </si>
  <si>
    <t>Фонд оплаты труда государственных (мунципальных) органов и взносы по обязательному социальному страхованию</t>
  </si>
  <si>
    <t>Раходы на содержание органов местного самоуправления и обеспечения их функций</t>
  </si>
  <si>
    <t xml:space="preserve">804 </t>
  </si>
  <si>
    <t xml:space="preserve">Иные выплаты персоналу государтсвенных (муниципальных)органов, за исключением фонда оплаты труда </t>
  </si>
  <si>
    <t>244</t>
  </si>
  <si>
    <t>240</t>
  </si>
  <si>
    <t xml:space="preserve">01 </t>
  </si>
  <si>
    <t>851</t>
  </si>
  <si>
    <t>852</t>
  </si>
  <si>
    <t>Уплата прочих налога на имущество организаций и земельного налога</t>
  </si>
  <si>
    <t>Прочая закупка товаров, работ, услуг для обеспечения государственных (мунципальных) нужд</t>
  </si>
  <si>
    <t>Иная закупки товаров, работ, услуг для обеспечения государственных (мунципальных) нужд</t>
  </si>
  <si>
    <t>04 0 9205</t>
  </si>
  <si>
    <t>870</t>
  </si>
  <si>
    <t>850</t>
  </si>
  <si>
    <t>Резервные средства</t>
  </si>
  <si>
    <t>Резервные фонды местных администраций</t>
  </si>
  <si>
    <t xml:space="preserve">Расходы в области мобилизационной и вневойсковой подготовки 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</si>
  <si>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местного бюджета</t>
  </si>
  <si>
    <t>95 0 8308</t>
  </si>
  <si>
    <t>95 0 9180</t>
  </si>
  <si>
    <t>95 0 9181</t>
  </si>
  <si>
    <t>Расходы в области землеустройства и землепользования</t>
  </si>
  <si>
    <t>Непрограммные методы в сфере национальной экономики</t>
  </si>
  <si>
    <t>Расходы в области благоустройства</t>
  </si>
  <si>
    <t>97 3 9165</t>
  </si>
  <si>
    <t>Другие вопросы в области национальной безопасности и правоохранительной деятельности</t>
  </si>
  <si>
    <t>03 0 9204</t>
  </si>
  <si>
    <t xml:space="preserve">Муниципальая программа "Программа мероприятий по профилактике терроризма и экстримизма, а также минимизации и (или) ликвидации последствий террормизма на территории МО "Березницкое" </t>
  </si>
  <si>
    <t xml:space="preserve">03 </t>
  </si>
  <si>
    <t>Муниципальная программа "Профилактика правонарушений на территории МО "Березницкое"</t>
  </si>
  <si>
    <t>94 1 0000</t>
  </si>
  <si>
    <t>94 1 9150</t>
  </si>
  <si>
    <t>Расходы в области  предупреждения и ликвидации последствий чрезвычайных ситуаций природного и техногенного характера, гражданская оборона</t>
  </si>
  <si>
    <t>Прочая закупка товаров, работ, услуг для обеспечения государственных (муниципальных) нужд</t>
  </si>
  <si>
    <t>Иная закупки товаров, работ, услуг для обеспечения государственных (муниципальных) нужд</t>
  </si>
  <si>
    <t>Мероприятия в сфере гражданской обороны и защиты населения и территрий поселения от чрезвычайных ситуаций, осуществляемые муниципальными органами</t>
  </si>
  <si>
    <t>Осуществление государственных полномочий в сфере административных правонарушений</t>
  </si>
  <si>
    <t>Расходы в области жилищно-коммунального хозяйства и благоустройства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</si>
  <si>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 ремонта и ремонта дворовых территорий многоквартирных домов, проездов к дворовым территориям</t>
  </si>
  <si>
    <t xml:space="preserve">10 </t>
  </si>
  <si>
    <t>95 0 7910</t>
  </si>
  <si>
    <t xml:space="preserve">Мероприятия по поддержке субъектов малого  и среднего предпринимательсва </t>
  </si>
  <si>
    <t>Иная закупка товаров, работ, услуг для обеспечения государственных (муниципальных) нужд</t>
  </si>
  <si>
    <t>129</t>
  </si>
  <si>
    <t>Уплата налогов, сборов и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</si>
  <si>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</si>
  <si>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90 0 0000000</t>
  </si>
  <si>
    <t>90 1 0000000</t>
  </si>
  <si>
    <t>90 1 0090010</t>
  </si>
  <si>
    <t>91 0 000000</t>
  </si>
  <si>
    <t>91 1 000000</t>
  </si>
  <si>
    <t>91 1 0090010</t>
  </si>
  <si>
    <t xml:space="preserve">90 2 0090010 </t>
  </si>
  <si>
    <t>90 2 0090010</t>
  </si>
  <si>
    <t>93 0 0000000</t>
  </si>
  <si>
    <t>93 0 0091400</t>
  </si>
  <si>
    <t>60 0 0051180</t>
  </si>
  <si>
    <t>96 0 0000000</t>
  </si>
  <si>
    <t>853</t>
  </si>
  <si>
    <t xml:space="preserve">Уплату прочих налогов, сборов </t>
  </si>
  <si>
    <t>Уплата иных платежей</t>
  </si>
  <si>
    <t>96 1 0096520</t>
  </si>
  <si>
    <t>96 1 0965200</t>
  </si>
  <si>
    <t>96 1 000000</t>
  </si>
  <si>
    <t>Прочие меропрития по благоустройству</t>
  </si>
  <si>
    <t>540</t>
  </si>
  <si>
    <t>Обеспечение деятельности финансовых, налоговых, и таможенных органов и органов финансового (финансово-бюджетного) контроля</t>
  </si>
  <si>
    <t>Межбюджетные трансферты</t>
  </si>
  <si>
    <t>Иные межбюджетные трансферты</t>
  </si>
  <si>
    <t>94 0 0000000</t>
  </si>
  <si>
    <t>94 0 0092010</t>
  </si>
  <si>
    <t>60 0 00 00000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</si>
  <si>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</si>
  <si>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 содержание и организацию деятельности контрольно-счетного органа по осуществлению внешнего финансового муниципального контроля в соответствии с заключенными соглашениями</t>
  </si>
  <si>
    <t>Мерприятия в сфере обеспечения пожарной безопасности, осуществляемые муниципальными органами</t>
  </si>
  <si>
    <t>97 3 0091610</t>
  </si>
  <si>
    <t>97 3 0091640</t>
  </si>
  <si>
    <t>97 0 00 00000</t>
  </si>
  <si>
    <t>97 3 00 00000</t>
  </si>
  <si>
    <t>АДМИНИСТРАЦИЯ МО "БЕСТУЖЕВСКОЕ"</t>
  </si>
  <si>
    <t>808</t>
  </si>
  <si>
    <t>Жилищноеное хозяйство</t>
  </si>
  <si>
    <t xml:space="preserve">Расходы в области жилищного хозяйства </t>
  </si>
  <si>
    <t>971 00 00000</t>
  </si>
  <si>
    <t>97 3 0091650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</si>
  <si>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</si>
  <si>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</si>
  <si>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</si>
  <si>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</si>
  <si>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91 100 90010</t>
  </si>
  <si>
    <t>91 1 0000000</t>
  </si>
  <si>
    <t>123</t>
  </si>
  <si>
    <t>Обеспечение функционирования  органа местного самоуправления</t>
  </si>
  <si>
    <t>03 0 0000000</t>
  </si>
  <si>
    <t>94 200 91510</t>
  </si>
  <si>
    <t>03 000 91510</t>
  </si>
  <si>
    <t xml:space="preserve">Мероприятия по землеустройству и землепользованию </t>
  </si>
  <si>
    <t>96 1 0091520</t>
  </si>
  <si>
    <t>02 0 0000000</t>
  </si>
  <si>
    <t>02 0 0097700</t>
  </si>
  <si>
    <t>020 0097700</t>
  </si>
  <si>
    <t>Мероприятия в области жилищного хояйства</t>
  </si>
  <si>
    <t>9710091570</t>
  </si>
  <si>
    <t>247</t>
  </si>
  <si>
    <t>Закупка энергетических ресурсов</t>
  </si>
  <si>
    <t>96 1 0000000</t>
  </si>
  <si>
    <t>9730091610</t>
  </si>
  <si>
    <t>902 0078793</t>
  </si>
  <si>
    <t xml:space="preserve">                                                                                                                            </t>
  </si>
  <si>
    <t>Межбюджетные трансферты бюджетам муниципальных районов из бюджетов поселений на осуществление  полномочий, по осуществлению внутреннего финансового муниципального контроля в соответствии с заключенными соглашениями</t>
  </si>
  <si>
    <t>9400092020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</si>
  <si>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пунктов,в границах муниципального района,включая обеспечение безопасности дорожного движения на них</t>
  </si>
  <si>
    <t>13</t>
  </si>
  <si>
    <t>Другие общегосударственные вопросы</t>
  </si>
  <si>
    <t>Расходы в области управления имуществом</t>
  </si>
  <si>
    <t>Непрограммные расходы в сфере других общегосударственных вопросов</t>
  </si>
  <si>
    <t>9600000000</t>
  </si>
  <si>
    <t>9600099110</t>
  </si>
  <si>
    <t xml:space="preserve">Муниципальная программа "Обеспечение пожарной безопасности на территории МО "Бестужевское" </t>
  </si>
  <si>
    <t>Иные закупки товаров, работ, услуг для обеспечения государственных (муниципальных) нужд</t>
  </si>
  <si>
    <t>800</t>
  </si>
  <si>
    <t>Муниципальная целевая программа "Развитие малого и среднего предпринимательства в мунципальном образовании "Бестужевское" "</t>
  </si>
  <si>
    <t>16834S6450</t>
  </si>
  <si>
    <t>Софинансирование выплаты выходных пособий и  сохранения среднего месячного заработка на период трудоустройства в связи с ликвидацией органовместного самоуправления вследствие создания муниципального округа Архангельской области</t>
  </si>
  <si>
    <t>Утвержденные бюджетные назначения</t>
  </si>
  <si>
    <t>Исполнение бюджетных назначений</t>
  </si>
  <si>
    <t>Сумма руб.</t>
  </si>
  <si>
    <t>к решению сессии первого созыва Собрания депутатов Устьянского муниципального округа</t>
  </si>
  <si>
    <t>Приложение № 4</t>
  </si>
  <si>
    <t xml:space="preserve">Отчет по ведомственной структуре расходов бюджета  сельского поселения "Бестужевское" Устьянского муниципального  района Архангельской области за 2022 год </t>
  </si>
  <si>
    <t>№ 122 от 22 июня 2023года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</si>
</sst>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#,##0_ ;\-#,##0\ "/>
    <numFmt numFmtId="191" formatCode="#,##0_р_."/>
    <numFmt numFmtId="192" formatCode="#,##0.00_ ;\-#,##0.00\ "/>
    <numFmt numFmtId="193" formatCode="_-* #,##0.0_р_._-;\-* #,##0.0_р_._-;_-* &quot;-&quot;??_р_._-;_-@_-"/>
    <numFmt numFmtId="194" formatCode="_-* #,##0_р_._-;\-* #,##0_р_._-;_-* &quot;-&quot;??_р_._-;_-@_-"/>
    <numFmt numFmtId="195" formatCode="#,##0.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i/>
      <sz val="12"/>
      <name val="Arial Cyr"/>
      <family val="0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8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4" fontId="6" fillId="0" borderId="16" xfId="0" applyNumberFormat="1" applyFont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94" fontId="6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94" fontId="6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17" fontId="6" fillId="0" borderId="18" xfId="0" applyNumberFormat="1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14" fillId="33" borderId="18" xfId="0" applyNumberFormat="1" applyFont="1" applyFill="1" applyBorder="1" applyAlignment="1">
      <alignment horizontal="center" vertical="center" wrapText="1"/>
    </xf>
    <xf numFmtId="0" fontId="13" fillId="33" borderId="26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5" fillId="0" borderId="0" xfId="0" applyFont="1" applyAlignment="1">
      <alignment/>
    </xf>
    <xf numFmtId="0" fontId="53" fillId="0" borderId="0" xfId="0" applyFont="1" applyFill="1" applyAlignment="1">
      <alignment/>
    </xf>
    <xf numFmtId="0" fontId="16" fillId="0" borderId="0" xfId="0" applyFont="1" applyAlignment="1">
      <alignment vertical="center" wrapText="1"/>
    </xf>
    <xf numFmtId="4" fontId="8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/>
    </xf>
    <xf numFmtId="4" fontId="10" fillId="33" borderId="18" xfId="0" applyNumberFormat="1" applyFont="1" applyFill="1" applyBorder="1" applyAlignment="1">
      <alignment horizontal="center"/>
    </xf>
    <xf numFmtId="4" fontId="7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 vertical="center" wrapText="1"/>
    </xf>
    <xf numFmtId="0" fontId="16" fillId="0" borderId="0" xfId="0" applyFont="1" applyFill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view="pageBreakPreview" zoomScaleSheetLayoutView="100" zoomScalePageLayoutView="0" workbookViewId="0" topLeftCell="A131">
      <selection activeCell="B3" sqref="B3:I3"/>
    </sheetView>
  </sheetViews>
  <sheetFormatPr defaultColWidth="9.00390625" defaultRowHeight="12.75"/>
  <cols>
    <col min="1" max="1" width="3.125" style="0" customWidth="1"/>
    <col min="2" max="2" width="62.00390625" style="0" customWidth="1"/>
    <col min="3" max="3" width="9.75390625" style="0" customWidth="1"/>
    <col min="4" max="5" width="11.375" style="0" customWidth="1"/>
    <col min="6" max="6" width="14.875" style="0" customWidth="1"/>
    <col min="7" max="7" width="9.25390625" style="0" customWidth="1"/>
    <col min="8" max="8" width="14.75390625" style="0" customWidth="1"/>
    <col min="9" max="9" width="14.875" style="0" customWidth="1"/>
    <col min="10" max="10" width="16.75390625" style="0" bestFit="1" customWidth="1"/>
    <col min="11" max="12" width="14.875" style="0" bestFit="1" customWidth="1"/>
  </cols>
  <sheetData>
    <row r="1" spans="2:9" ht="15">
      <c r="B1" s="88" t="s">
        <v>217</v>
      </c>
      <c r="C1" s="88"/>
      <c r="D1" s="88"/>
      <c r="E1" s="88"/>
      <c r="F1" s="88"/>
      <c r="G1" s="88"/>
      <c r="H1" s="88"/>
      <c r="I1" s="88"/>
    </row>
    <row r="2" spans="1:9" ht="26.25" customHeight="1">
      <c r="A2" s="72"/>
      <c r="B2" s="74"/>
      <c r="C2" s="89" t="s">
        <v>216</v>
      </c>
      <c r="D2" s="89"/>
      <c r="E2" s="89"/>
      <c r="F2" s="89"/>
      <c r="G2" s="89"/>
      <c r="H2" s="89"/>
      <c r="I2" s="89"/>
    </row>
    <row r="3" spans="2:9" s="73" customFormat="1" ht="14.25" customHeight="1">
      <c r="B3" s="90" t="s">
        <v>219</v>
      </c>
      <c r="C3" s="90"/>
      <c r="D3" s="90"/>
      <c r="E3" s="90"/>
      <c r="F3" s="90"/>
      <c r="G3" s="90"/>
      <c r="H3" s="90"/>
      <c r="I3" s="90"/>
    </row>
    <row r="4" s="91" customFormat="1" ht="25.5" customHeight="1">
      <c r="A4" s="91" t="s">
        <v>197</v>
      </c>
    </row>
    <row r="5" spans="2:7" s="13" customFormat="1" ht="39.75" customHeight="1">
      <c r="B5" s="94" t="s">
        <v>218</v>
      </c>
      <c r="C5" s="94"/>
      <c r="D5" s="94"/>
      <c r="E5" s="94"/>
      <c r="F5" s="94"/>
      <c r="G5" s="94"/>
    </row>
    <row r="6" s="13" customFormat="1" ht="15"/>
    <row r="7" spans="2:9" s="13" customFormat="1" ht="43.5" customHeight="1">
      <c r="B7" s="92" t="s">
        <v>4</v>
      </c>
      <c r="C7" s="86" t="s">
        <v>76</v>
      </c>
      <c r="D7" s="86" t="s">
        <v>5</v>
      </c>
      <c r="E7" s="86" t="s">
        <v>6</v>
      </c>
      <c r="F7" s="86" t="s">
        <v>0</v>
      </c>
      <c r="G7" s="84" t="s">
        <v>78</v>
      </c>
      <c r="H7" s="68" t="s">
        <v>213</v>
      </c>
      <c r="I7" s="69" t="s">
        <v>214</v>
      </c>
    </row>
    <row r="8" spans="2:9" s="13" customFormat="1" ht="18" customHeight="1">
      <c r="B8" s="93"/>
      <c r="C8" s="87"/>
      <c r="D8" s="87"/>
      <c r="E8" s="87"/>
      <c r="F8" s="87"/>
      <c r="G8" s="85"/>
      <c r="H8" s="70" t="s">
        <v>215</v>
      </c>
      <c r="I8" s="71" t="s">
        <v>215</v>
      </c>
    </row>
    <row r="9" spans="2:9" s="13" customFormat="1" ht="21.75" customHeight="1">
      <c r="B9" s="14">
        <v>1</v>
      </c>
      <c r="C9" s="15">
        <v>2</v>
      </c>
      <c r="D9" s="15">
        <v>3</v>
      </c>
      <c r="E9" s="15">
        <v>4</v>
      </c>
      <c r="F9" s="15">
        <v>5</v>
      </c>
      <c r="G9" s="16">
        <v>6</v>
      </c>
      <c r="H9" s="29">
        <v>7</v>
      </c>
      <c r="I9" s="28">
        <v>8</v>
      </c>
    </row>
    <row r="10" spans="2:9" s="13" customFormat="1" ht="11.25" customHeight="1">
      <c r="B10" s="17"/>
      <c r="C10" s="18"/>
      <c r="D10" s="18"/>
      <c r="E10" s="18"/>
      <c r="F10" s="18"/>
      <c r="G10" s="19"/>
      <c r="H10" s="20"/>
      <c r="I10" s="20"/>
    </row>
    <row r="11" spans="2:9" s="13" customFormat="1" ht="15" customHeight="1">
      <c r="B11" s="40" t="s">
        <v>168</v>
      </c>
      <c r="C11" s="41">
        <v>808</v>
      </c>
      <c r="D11" s="42"/>
      <c r="E11" s="42"/>
      <c r="F11" s="42"/>
      <c r="G11" s="43"/>
      <c r="H11" s="44"/>
      <c r="I11" s="44"/>
    </row>
    <row r="12" spans="2:9" s="13" customFormat="1" ht="16.5" customHeight="1">
      <c r="B12" s="48" t="s">
        <v>73</v>
      </c>
      <c r="C12" s="49" t="s">
        <v>169</v>
      </c>
      <c r="D12" s="49" t="s">
        <v>7</v>
      </c>
      <c r="E12" s="50"/>
      <c r="F12" s="50"/>
      <c r="G12" s="50"/>
      <c r="H12" s="75">
        <f>SUM(H13+H30+H35+H61+H67+H72)</f>
        <v>3177415.92</v>
      </c>
      <c r="I12" s="75">
        <f>SUM(I13+I30+I35+I61+I67+I72)</f>
        <v>3157231.28</v>
      </c>
    </row>
    <row r="13" spans="2:9" s="13" customFormat="1" ht="31.5" customHeight="1">
      <c r="B13" s="51" t="s">
        <v>36</v>
      </c>
      <c r="C13" s="52" t="s">
        <v>169</v>
      </c>
      <c r="D13" s="53" t="s">
        <v>7</v>
      </c>
      <c r="E13" s="53" t="s">
        <v>8</v>
      </c>
      <c r="F13" s="53"/>
      <c r="G13" s="53"/>
      <c r="H13" s="75">
        <f aca="true" t="shared" si="0" ref="H13:I15">H14</f>
        <v>809139.8099999999</v>
      </c>
      <c r="I13" s="75">
        <f t="shared" si="0"/>
        <v>809139.8099999999</v>
      </c>
    </row>
    <row r="14" spans="2:9" s="13" customFormat="1" ht="30">
      <c r="B14" s="54" t="s">
        <v>82</v>
      </c>
      <c r="C14" s="50" t="s">
        <v>169</v>
      </c>
      <c r="D14" s="50" t="s">
        <v>7</v>
      </c>
      <c r="E14" s="50" t="s">
        <v>8</v>
      </c>
      <c r="F14" s="50" t="s">
        <v>135</v>
      </c>
      <c r="G14" s="50"/>
      <c r="H14" s="76">
        <f t="shared" si="0"/>
        <v>809139.8099999999</v>
      </c>
      <c r="I14" s="76">
        <f t="shared" si="0"/>
        <v>809139.8099999999</v>
      </c>
    </row>
    <row r="15" spans="2:9" s="13" customFormat="1" ht="33.75" customHeight="1">
      <c r="B15" s="54" t="s">
        <v>85</v>
      </c>
      <c r="C15" s="50" t="s">
        <v>169</v>
      </c>
      <c r="D15" s="50" t="s">
        <v>7</v>
      </c>
      <c r="E15" s="50" t="s">
        <v>8</v>
      </c>
      <c r="F15" s="50" t="s">
        <v>136</v>
      </c>
      <c r="G15" s="50"/>
      <c r="H15" s="76">
        <f t="shared" si="0"/>
        <v>809139.8099999999</v>
      </c>
      <c r="I15" s="76">
        <f t="shared" si="0"/>
        <v>809139.8099999999</v>
      </c>
    </row>
    <row r="16" spans="2:9" s="13" customFormat="1" ht="30.75" customHeight="1">
      <c r="B16" s="54" t="s">
        <v>89</v>
      </c>
      <c r="C16" s="50" t="s">
        <v>169</v>
      </c>
      <c r="D16" s="50" t="s">
        <v>7</v>
      </c>
      <c r="E16" s="50" t="s">
        <v>8</v>
      </c>
      <c r="F16" s="50" t="s">
        <v>137</v>
      </c>
      <c r="G16" s="50"/>
      <c r="H16" s="76">
        <f>H17</f>
        <v>809139.8099999999</v>
      </c>
      <c r="I16" s="76">
        <f>I17</f>
        <v>809139.8099999999</v>
      </c>
    </row>
    <row r="17" spans="2:9" s="13" customFormat="1" ht="30.75" customHeight="1">
      <c r="B17" s="54" t="s">
        <v>87</v>
      </c>
      <c r="C17" s="50" t="s">
        <v>169</v>
      </c>
      <c r="D17" s="50" t="s">
        <v>7</v>
      </c>
      <c r="E17" s="50" t="s">
        <v>8</v>
      </c>
      <c r="F17" s="50" t="s">
        <v>137</v>
      </c>
      <c r="G17" s="50" t="s">
        <v>86</v>
      </c>
      <c r="H17" s="76">
        <f>SUM(H18:H19)</f>
        <v>809139.8099999999</v>
      </c>
      <c r="I17" s="76">
        <f>SUM(I18:I19)</f>
        <v>809139.8099999999</v>
      </c>
    </row>
    <row r="18" spans="2:9" s="13" customFormat="1" ht="47.25" customHeight="1">
      <c r="B18" s="54" t="s">
        <v>88</v>
      </c>
      <c r="C18" s="50" t="s">
        <v>169</v>
      </c>
      <c r="D18" s="50" t="s">
        <v>7</v>
      </c>
      <c r="E18" s="50" t="s">
        <v>8</v>
      </c>
      <c r="F18" s="50" t="s">
        <v>137</v>
      </c>
      <c r="G18" s="50" t="s">
        <v>83</v>
      </c>
      <c r="H18" s="76">
        <v>622847.19</v>
      </c>
      <c r="I18" s="76">
        <v>622847.19</v>
      </c>
    </row>
    <row r="19" spans="2:9" s="13" customFormat="1" ht="48.75" customHeight="1">
      <c r="B19" s="54" t="s">
        <v>134</v>
      </c>
      <c r="C19" s="50" t="s">
        <v>169</v>
      </c>
      <c r="D19" s="50" t="s">
        <v>7</v>
      </c>
      <c r="E19" s="50" t="s">
        <v>8</v>
      </c>
      <c r="F19" s="50" t="s">
        <v>137</v>
      </c>
      <c r="G19" s="50" t="s">
        <v>132</v>
      </c>
      <c r="H19" s="76">
        <v>186292.62</v>
      </c>
      <c r="I19" s="76">
        <v>186292.62</v>
      </c>
    </row>
    <row r="20" spans="2:9" s="13" customFormat="1" ht="46.5" customHeight="1" hidden="1">
      <c r="B20" s="51" t="s">
        <v>40</v>
      </c>
      <c r="C20" s="53" t="s">
        <v>77</v>
      </c>
      <c r="D20" s="53" t="s">
        <v>7</v>
      </c>
      <c r="E20" s="53" t="s">
        <v>9</v>
      </c>
      <c r="F20" s="53"/>
      <c r="G20" s="53" t="s">
        <v>66</v>
      </c>
      <c r="H20" s="75">
        <f aca="true" t="shared" si="1" ref="H20:I22">H21</f>
        <v>0</v>
      </c>
      <c r="I20" s="75">
        <f t="shared" si="1"/>
        <v>0</v>
      </c>
    </row>
    <row r="21" spans="2:9" s="13" customFormat="1" ht="46.5" customHeight="1" hidden="1">
      <c r="B21" s="54" t="s">
        <v>37</v>
      </c>
      <c r="C21" s="50" t="s">
        <v>77</v>
      </c>
      <c r="D21" s="50" t="s">
        <v>7</v>
      </c>
      <c r="E21" s="50" t="s">
        <v>9</v>
      </c>
      <c r="F21" s="50" t="s">
        <v>138</v>
      </c>
      <c r="G21" s="50"/>
      <c r="H21" s="76">
        <f t="shared" si="1"/>
        <v>0</v>
      </c>
      <c r="I21" s="76">
        <f t="shared" si="1"/>
        <v>0</v>
      </c>
    </row>
    <row r="22" spans="2:9" s="13" customFormat="1" ht="20.25" customHeight="1" hidden="1">
      <c r="B22" s="54" t="s">
        <v>2</v>
      </c>
      <c r="C22" s="50" t="s">
        <v>77</v>
      </c>
      <c r="D22" s="50" t="s">
        <v>7</v>
      </c>
      <c r="E22" s="50" t="s">
        <v>9</v>
      </c>
      <c r="F22" s="50" t="s">
        <v>139</v>
      </c>
      <c r="G22" s="50"/>
      <c r="H22" s="76">
        <f t="shared" si="1"/>
        <v>0</v>
      </c>
      <c r="I22" s="76">
        <f t="shared" si="1"/>
        <v>0</v>
      </c>
    </row>
    <row r="23" spans="2:9" s="13" customFormat="1" ht="34.5" customHeight="1" hidden="1">
      <c r="B23" s="54" t="s">
        <v>89</v>
      </c>
      <c r="C23" s="50" t="s">
        <v>77</v>
      </c>
      <c r="D23" s="50" t="s">
        <v>7</v>
      </c>
      <c r="E23" s="50" t="s">
        <v>9</v>
      </c>
      <c r="F23" s="50" t="s">
        <v>140</v>
      </c>
      <c r="G23" s="50"/>
      <c r="H23" s="76">
        <f>H28</f>
        <v>0</v>
      </c>
      <c r="I23" s="76">
        <f>I28</f>
        <v>0</v>
      </c>
    </row>
    <row r="24" spans="2:9" s="13" customFormat="1" ht="16.5" customHeight="1" hidden="1">
      <c r="B24" s="54" t="s">
        <v>41</v>
      </c>
      <c r="C24" s="50" t="s">
        <v>7</v>
      </c>
      <c r="D24" s="50" t="s">
        <v>7</v>
      </c>
      <c r="E24" s="50" t="s">
        <v>9</v>
      </c>
      <c r="F24" s="50" t="s">
        <v>42</v>
      </c>
      <c r="G24" s="50"/>
      <c r="H24" s="76"/>
      <c r="I24" s="76"/>
    </row>
    <row r="25" spans="2:9" s="13" customFormat="1" ht="16.5" customHeight="1" hidden="1">
      <c r="B25" s="54" t="s">
        <v>38</v>
      </c>
      <c r="C25" s="50" t="s">
        <v>7</v>
      </c>
      <c r="D25" s="50" t="s">
        <v>7</v>
      </c>
      <c r="E25" s="50" t="s">
        <v>9</v>
      </c>
      <c r="F25" s="50" t="s">
        <v>42</v>
      </c>
      <c r="G25" s="50" t="s">
        <v>39</v>
      </c>
      <c r="H25" s="76"/>
      <c r="I25" s="76"/>
    </row>
    <row r="26" spans="2:9" s="13" customFormat="1" ht="18.75" customHeight="1" hidden="1">
      <c r="B26" s="54" t="s">
        <v>43</v>
      </c>
      <c r="C26" s="50" t="s">
        <v>7</v>
      </c>
      <c r="D26" s="50" t="s">
        <v>7</v>
      </c>
      <c r="E26" s="50" t="s">
        <v>9</v>
      </c>
      <c r="F26" s="50" t="s">
        <v>44</v>
      </c>
      <c r="G26" s="50"/>
      <c r="H26" s="76"/>
      <c r="I26" s="76"/>
    </row>
    <row r="27" spans="2:9" s="13" customFormat="1" ht="20.25" customHeight="1" hidden="1">
      <c r="B27" s="54" t="s">
        <v>38</v>
      </c>
      <c r="C27" s="50" t="s">
        <v>7</v>
      </c>
      <c r="D27" s="50" t="s">
        <v>7</v>
      </c>
      <c r="E27" s="50" t="s">
        <v>9</v>
      </c>
      <c r="F27" s="50" t="s">
        <v>44</v>
      </c>
      <c r="G27" s="50" t="s">
        <v>39</v>
      </c>
      <c r="H27" s="76"/>
      <c r="I27" s="76"/>
    </row>
    <row r="28" spans="2:9" s="13" customFormat="1" ht="39" customHeight="1" hidden="1">
      <c r="B28" s="54" t="s">
        <v>87</v>
      </c>
      <c r="C28" s="50" t="s">
        <v>77</v>
      </c>
      <c r="D28" s="50" t="s">
        <v>7</v>
      </c>
      <c r="E28" s="50" t="s">
        <v>9</v>
      </c>
      <c r="F28" s="50" t="s">
        <v>140</v>
      </c>
      <c r="G28" s="50" t="s">
        <v>86</v>
      </c>
      <c r="H28" s="76">
        <f>H29</f>
        <v>0</v>
      </c>
      <c r="I28" s="76">
        <f>I29</f>
        <v>0</v>
      </c>
    </row>
    <row r="29" spans="2:9" s="13" customFormat="1" ht="30.75" customHeight="1" hidden="1">
      <c r="B29" s="54" t="s">
        <v>91</v>
      </c>
      <c r="C29" s="50" t="s">
        <v>90</v>
      </c>
      <c r="D29" s="50" t="s">
        <v>7</v>
      </c>
      <c r="E29" s="50" t="s">
        <v>9</v>
      </c>
      <c r="F29" s="50" t="s">
        <v>140</v>
      </c>
      <c r="G29" s="50" t="s">
        <v>84</v>
      </c>
      <c r="H29" s="76">
        <v>0</v>
      </c>
      <c r="I29" s="76">
        <v>0</v>
      </c>
    </row>
    <row r="30" spans="2:9" s="13" customFormat="1" ht="61.5" customHeight="1">
      <c r="B30" s="30" t="s">
        <v>174</v>
      </c>
      <c r="C30" s="39" t="s">
        <v>169</v>
      </c>
      <c r="D30" s="53" t="s">
        <v>7</v>
      </c>
      <c r="E30" s="53" t="s">
        <v>9</v>
      </c>
      <c r="F30" s="53"/>
      <c r="G30" s="53"/>
      <c r="H30" s="75">
        <f>SUM(H31)</f>
        <v>8332</v>
      </c>
      <c r="I30" s="75">
        <f>SUM(I31)</f>
        <v>8332</v>
      </c>
    </row>
    <row r="31" spans="2:18" s="13" customFormat="1" ht="35.25" customHeight="1">
      <c r="B31" s="31" t="s">
        <v>175</v>
      </c>
      <c r="C31" s="50" t="s">
        <v>169</v>
      </c>
      <c r="D31" s="50" t="s">
        <v>94</v>
      </c>
      <c r="E31" s="50" t="s">
        <v>9</v>
      </c>
      <c r="F31" s="55" t="s">
        <v>179</v>
      </c>
      <c r="G31" s="50"/>
      <c r="H31" s="76">
        <f aca="true" t="shared" si="2" ref="H31:I33">H32</f>
        <v>8332</v>
      </c>
      <c r="I31" s="76">
        <f t="shared" si="2"/>
        <v>8332</v>
      </c>
      <c r="J31" s="24"/>
      <c r="K31" s="24"/>
      <c r="L31" s="24"/>
      <c r="M31" s="24"/>
      <c r="N31" s="24"/>
      <c r="O31" s="24"/>
      <c r="P31" s="24"/>
      <c r="Q31" s="24"/>
      <c r="R31" s="24"/>
    </row>
    <row r="32" spans="2:18" s="13" customFormat="1" ht="30.75" customHeight="1">
      <c r="B32" s="32" t="s">
        <v>176</v>
      </c>
      <c r="C32" s="50" t="s">
        <v>169</v>
      </c>
      <c r="D32" s="50" t="s">
        <v>7</v>
      </c>
      <c r="E32" s="50" t="s">
        <v>9</v>
      </c>
      <c r="F32" s="55" t="s">
        <v>178</v>
      </c>
      <c r="G32" s="50"/>
      <c r="H32" s="76">
        <f t="shared" si="2"/>
        <v>8332</v>
      </c>
      <c r="I32" s="76">
        <f t="shared" si="2"/>
        <v>8332</v>
      </c>
      <c r="J32" s="25"/>
      <c r="K32" s="22"/>
      <c r="L32" s="22"/>
      <c r="M32" s="22"/>
      <c r="N32" s="22"/>
      <c r="O32" s="22"/>
      <c r="P32" s="24"/>
      <c r="Q32" s="21"/>
      <c r="R32" s="24"/>
    </row>
    <row r="33" spans="2:18" s="13" customFormat="1" ht="44.25" customHeight="1">
      <c r="B33" s="54" t="s">
        <v>89</v>
      </c>
      <c r="C33" s="50" t="s">
        <v>169</v>
      </c>
      <c r="D33" s="50" t="s">
        <v>7</v>
      </c>
      <c r="E33" s="50" t="s">
        <v>9</v>
      </c>
      <c r="F33" s="55" t="s">
        <v>178</v>
      </c>
      <c r="G33" s="50" t="s">
        <v>86</v>
      </c>
      <c r="H33" s="76">
        <f t="shared" si="2"/>
        <v>8332</v>
      </c>
      <c r="I33" s="76">
        <f t="shared" si="2"/>
        <v>8332</v>
      </c>
      <c r="J33" s="25"/>
      <c r="K33" s="22"/>
      <c r="L33" s="22"/>
      <c r="M33" s="22"/>
      <c r="N33" s="22"/>
      <c r="O33" s="22"/>
      <c r="P33" s="24"/>
      <c r="Q33" s="21"/>
      <c r="R33" s="24"/>
    </row>
    <row r="34" spans="2:18" s="13" customFormat="1" ht="45.75" customHeight="1">
      <c r="B34" s="33" t="s">
        <v>177</v>
      </c>
      <c r="C34" s="50" t="s">
        <v>169</v>
      </c>
      <c r="D34" s="50" t="s">
        <v>7</v>
      </c>
      <c r="E34" s="50" t="s">
        <v>9</v>
      </c>
      <c r="F34" s="55" t="s">
        <v>178</v>
      </c>
      <c r="G34" s="50" t="s">
        <v>180</v>
      </c>
      <c r="H34" s="76">
        <v>8332</v>
      </c>
      <c r="I34" s="76">
        <v>8332</v>
      </c>
      <c r="J34" s="25"/>
      <c r="K34" s="22"/>
      <c r="L34" s="22"/>
      <c r="M34" s="22"/>
      <c r="N34" s="22"/>
      <c r="O34" s="22"/>
      <c r="P34" s="24"/>
      <c r="Q34" s="21"/>
      <c r="R34" s="24"/>
    </row>
    <row r="35" spans="2:18" s="13" customFormat="1" ht="65.25" customHeight="1">
      <c r="B35" s="51" t="s">
        <v>33</v>
      </c>
      <c r="C35" s="50" t="s">
        <v>169</v>
      </c>
      <c r="D35" s="49" t="s">
        <v>7</v>
      </c>
      <c r="E35" s="49" t="s">
        <v>19</v>
      </c>
      <c r="F35" s="50"/>
      <c r="G35" s="50"/>
      <c r="H35" s="77">
        <f>SUM(H36)</f>
        <v>2354514.11</v>
      </c>
      <c r="I35" s="77">
        <f>SUM(I36)</f>
        <v>2334329.4699999997</v>
      </c>
      <c r="J35" s="25"/>
      <c r="K35" s="22"/>
      <c r="L35" s="22"/>
      <c r="M35" s="22"/>
      <c r="N35" s="22"/>
      <c r="O35" s="22"/>
      <c r="P35" s="24"/>
      <c r="Q35" s="21"/>
      <c r="R35" s="24"/>
    </row>
    <row r="36" spans="2:9" s="13" customFormat="1" ht="27.75" customHeight="1">
      <c r="B36" s="34" t="s">
        <v>82</v>
      </c>
      <c r="C36" s="50" t="s">
        <v>169</v>
      </c>
      <c r="D36" s="50" t="s">
        <v>7</v>
      </c>
      <c r="E36" s="50" t="s">
        <v>19</v>
      </c>
      <c r="F36" s="50" t="s">
        <v>135</v>
      </c>
      <c r="G36" s="50"/>
      <c r="H36" s="76">
        <f>SUM(H37+H49+H54+H58)</f>
        <v>2354514.11</v>
      </c>
      <c r="I36" s="76">
        <f>SUM(I37+I49+I54+I58)</f>
        <v>2334329.4699999997</v>
      </c>
    </row>
    <row r="37" spans="2:9" s="13" customFormat="1" ht="30" customHeight="1">
      <c r="B37" s="34" t="s">
        <v>181</v>
      </c>
      <c r="C37" s="50" t="s">
        <v>169</v>
      </c>
      <c r="D37" s="50" t="s">
        <v>7</v>
      </c>
      <c r="E37" s="50" t="s">
        <v>19</v>
      </c>
      <c r="F37" s="50" t="s">
        <v>141</v>
      </c>
      <c r="G37" s="50"/>
      <c r="H37" s="76">
        <f>SUM(H38+H42+H45)</f>
        <v>2248253.11</v>
      </c>
      <c r="I37" s="76">
        <f>SUM(I38+I42+I45)</f>
        <v>2230253.11</v>
      </c>
    </row>
    <row r="38" spans="2:9" s="13" customFormat="1" ht="33.75" customHeight="1">
      <c r="B38" s="54" t="s">
        <v>87</v>
      </c>
      <c r="C38" s="50" t="s">
        <v>169</v>
      </c>
      <c r="D38" s="50" t="s">
        <v>94</v>
      </c>
      <c r="E38" s="50" t="s">
        <v>19</v>
      </c>
      <c r="F38" s="50" t="s">
        <v>142</v>
      </c>
      <c r="G38" s="50" t="s">
        <v>86</v>
      </c>
      <c r="H38" s="76">
        <f>H39+H41+H40</f>
        <v>1467160.18</v>
      </c>
      <c r="I38" s="76">
        <f>I39+I41+I40</f>
        <v>1467160.18</v>
      </c>
    </row>
    <row r="39" spans="2:9" s="13" customFormat="1" ht="50.25" customHeight="1">
      <c r="B39" s="54" t="s">
        <v>88</v>
      </c>
      <c r="C39" s="50" t="s">
        <v>169</v>
      </c>
      <c r="D39" s="50" t="s">
        <v>7</v>
      </c>
      <c r="E39" s="50" t="s">
        <v>19</v>
      </c>
      <c r="F39" s="50" t="s">
        <v>142</v>
      </c>
      <c r="G39" s="50" t="s">
        <v>83</v>
      </c>
      <c r="H39" s="76">
        <v>1113060.25</v>
      </c>
      <c r="I39" s="76">
        <v>1113060.25</v>
      </c>
    </row>
    <row r="40" spans="2:9" s="13" customFormat="1" ht="47.25" customHeight="1">
      <c r="B40" s="54" t="s">
        <v>91</v>
      </c>
      <c r="C40" s="50" t="s">
        <v>169</v>
      </c>
      <c r="D40" s="50" t="s">
        <v>7</v>
      </c>
      <c r="E40" s="50" t="s">
        <v>19</v>
      </c>
      <c r="F40" s="50" t="s">
        <v>142</v>
      </c>
      <c r="G40" s="50" t="s">
        <v>84</v>
      </c>
      <c r="H40" s="76">
        <v>28349.4</v>
      </c>
      <c r="I40" s="76">
        <v>28349.4</v>
      </c>
    </row>
    <row r="41" spans="2:9" s="13" customFormat="1" ht="45.75" customHeight="1">
      <c r="B41" s="54" t="s">
        <v>134</v>
      </c>
      <c r="C41" s="50" t="s">
        <v>169</v>
      </c>
      <c r="D41" s="50" t="s">
        <v>7</v>
      </c>
      <c r="E41" s="50" t="s">
        <v>19</v>
      </c>
      <c r="F41" s="50" t="s">
        <v>142</v>
      </c>
      <c r="G41" s="50" t="s">
        <v>132</v>
      </c>
      <c r="H41" s="76">
        <v>325750.53</v>
      </c>
      <c r="I41" s="76">
        <v>325750.53</v>
      </c>
    </row>
    <row r="42" spans="2:9" s="13" customFormat="1" ht="33" customHeight="1">
      <c r="B42" s="54" t="s">
        <v>208</v>
      </c>
      <c r="C42" s="50" t="s">
        <v>169</v>
      </c>
      <c r="D42" s="50" t="s">
        <v>7</v>
      </c>
      <c r="E42" s="50" t="s">
        <v>19</v>
      </c>
      <c r="F42" s="50" t="s">
        <v>142</v>
      </c>
      <c r="G42" s="50" t="s">
        <v>93</v>
      </c>
      <c r="H42" s="76">
        <f>H43+H44</f>
        <v>764684.47</v>
      </c>
      <c r="I42" s="76">
        <f>SUM(I43:I44)</f>
        <v>746684.47</v>
      </c>
    </row>
    <row r="43" spans="2:9" s="13" customFormat="1" ht="36" customHeight="1">
      <c r="B43" s="54" t="s">
        <v>122</v>
      </c>
      <c r="C43" s="50" t="s">
        <v>169</v>
      </c>
      <c r="D43" s="50" t="s">
        <v>7</v>
      </c>
      <c r="E43" s="50" t="s">
        <v>19</v>
      </c>
      <c r="F43" s="50" t="s">
        <v>142</v>
      </c>
      <c r="G43" s="50" t="s">
        <v>92</v>
      </c>
      <c r="H43" s="76">
        <v>749728.09</v>
      </c>
      <c r="I43" s="76">
        <v>731728.09</v>
      </c>
    </row>
    <row r="44" spans="2:9" s="13" customFormat="1" ht="36" customHeight="1">
      <c r="B44" s="54" t="s">
        <v>193</v>
      </c>
      <c r="C44" s="50" t="s">
        <v>169</v>
      </c>
      <c r="D44" s="50" t="s">
        <v>7</v>
      </c>
      <c r="E44" s="50" t="s">
        <v>19</v>
      </c>
      <c r="F44" s="50" t="s">
        <v>142</v>
      </c>
      <c r="G44" s="50" t="s">
        <v>192</v>
      </c>
      <c r="H44" s="76">
        <v>14956.38</v>
      </c>
      <c r="I44" s="76">
        <v>14956.38</v>
      </c>
    </row>
    <row r="45" spans="2:9" s="13" customFormat="1" ht="24" customHeight="1">
      <c r="B45" s="54" t="s">
        <v>133</v>
      </c>
      <c r="C45" s="50" t="s">
        <v>169</v>
      </c>
      <c r="D45" s="50" t="s">
        <v>7</v>
      </c>
      <c r="E45" s="50" t="s">
        <v>19</v>
      </c>
      <c r="F45" s="50" t="s">
        <v>142</v>
      </c>
      <c r="G45" s="50" t="s">
        <v>102</v>
      </c>
      <c r="H45" s="76">
        <f>H46+H47+H48</f>
        <v>16408.46</v>
      </c>
      <c r="I45" s="76">
        <f>I46+I47+I48</f>
        <v>16408.46</v>
      </c>
    </row>
    <row r="46" spans="2:9" s="13" customFormat="1" ht="34.5" customHeight="1">
      <c r="B46" s="54" t="s">
        <v>97</v>
      </c>
      <c r="C46" s="50" t="s">
        <v>169</v>
      </c>
      <c r="D46" s="50" t="s">
        <v>7</v>
      </c>
      <c r="E46" s="50" t="s">
        <v>19</v>
      </c>
      <c r="F46" s="50" t="s">
        <v>142</v>
      </c>
      <c r="G46" s="50" t="s">
        <v>95</v>
      </c>
      <c r="H46" s="76">
        <v>12006.55</v>
      </c>
      <c r="I46" s="76">
        <v>12006.55</v>
      </c>
    </row>
    <row r="47" spans="2:9" s="13" customFormat="1" ht="19.5" customHeight="1">
      <c r="B47" s="54" t="s">
        <v>148</v>
      </c>
      <c r="C47" s="50" t="s">
        <v>169</v>
      </c>
      <c r="D47" s="50" t="s">
        <v>7</v>
      </c>
      <c r="E47" s="50" t="s">
        <v>19</v>
      </c>
      <c r="F47" s="50" t="s">
        <v>142</v>
      </c>
      <c r="G47" s="50" t="s">
        <v>96</v>
      </c>
      <c r="H47" s="76">
        <v>4318</v>
      </c>
      <c r="I47" s="76">
        <v>4318</v>
      </c>
    </row>
    <row r="48" spans="2:9" s="13" customFormat="1" ht="19.5" customHeight="1">
      <c r="B48" s="54" t="s">
        <v>149</v>
      </c>
      <c r="C48" s="50" t="s">
        <v>169</v>
      </c>
      <c r="D48" s="50" t="s">
        <v>7</v>
      </c>
      <c r="E48" s="50" t="s">
        <v>19</v>
      </c>
      <c r="F48" s="50" t="s">
        <v>142</v>
      </c>
      <c r="G48" s="50" t="s">
        <v>147</v>
      </c>
      <c r="H48" s="76">
        <v>83.91</v>
      </c>
      <c r="I48" s="76">
        <v>83.91</v>
      </c>
    </row>
    <row r="49" spans="2:9" s="13" customFormat="1" ht="36" customHeight="1">
      <c r="B49" s="54" t="s">
        <v>125</v>
      </c>
      <c r="C49" s="50" t="s">
        <v>169</v>
      </c>
      <c r="D49" s="50" t="s">
        <v>7</v>
      </c>
      <c r="E49" s="50" t="s">
        <v>19</v>
      </c>
      <c r="F49" s="50" t="s">
        <v>196</v>
      </c>
      <c r="G49" s="50"/>
      <c r="H49" s="76">
        <f>SUM(H51)</f>
        <v>87500</v>
      </c>
      <c r="I49" s="76">
        <f>SUM(I51)</f>
        <v>87500</v>
      </c>
    </row>
    <row r="50" spans="2:9" s="13" customFormat="1" ht="18.75" customHeight="1" hidden="1">
      <c r="B50" s="54" t="s">
        <v>74</v>
      </c>
      <c r="C50" s="50" t="s">
        <v>169</v>
      </c>
      <c r="D50" s="50" t="s">
        <v>7</v>
      </c>
      <c r="E50" s="50" t="s">
        <v>11</v>
      </c>
      <c r="F50" s="50" t="s">
        <v>196</v>
      </c>
      <c r="G50" s="50"/>
      <c r="H50" s="76" t="e">
        <f>#REF!</f>
        <v>#REF!</v>
      </c>
      <c r="I50" s="76" t="e">
        <f>#REF!</f>
        <v>#REF!</v>
      </c>
    </row>
    <row r="51" spans="2:9" s="13" customFormat="1" ht="32.25" customHeight="1">
      <c r="B51" s="54" t="s">
        <v>208</v>
      </c>
      <c r="C51" s="50" t="s">
        <v>169</v>
      </c>
      <c r="D51" s="50" t="s">
        <v>7</v>
      </c>
      <c r="E51" s="50" t="s">
        <v>19</v>
      </c>
      <c r="F51" s="50" t="s">
        <v>196</v>
      </c>
      <c r="G51" s="50" t="s">
        <v>93</v>
      </c>
      <c r="H51" s="76">
        <f>SUM(H52:H53)</f>
        <v>87500</v>
      </c>
      <c r="I51" s="76">
        <f>SUM(I52:I53)</f>
        <v>87500</v>
      </c>
    </row>
    <row r="52" spans="2:9" s="13" customFormat="1" ht="30" customHeight="1">
      <c r="B52" s="54" t="s">
        <v>98</v>
      </c>
      <c r="C52" s="50" t="s">
        <v>169</v>
      </c>
      <c r="D52" s="50" t="s">
        <v>7</v>
      </c>
      <c r="E52" s="50" t="s">
        <v>19</v>
      </c>
      <c r="F52" s="50" t="s">
        <v>196</v>
      </c>
      <c r="G52" s="50" t="s">
        <v>92</v>
      </c>
      <c r="H52" s="76">
        <v>67500</v>
      </c>
      <c r="I52" s="76">
        <v>67500</v>
      </c>
    </row>
    <row r="53" spans="2:9" s="13" customFormat="1" ht="30" customHeight="1">
      <c r="B53" s="54" t="s">
        <v>193</v>
      </c>
      <c r="C53" s="50" t="s">
        <v>169</v>
      </c>
      <c r="D53" s="50" t="s">
        <v>7</v>
      </c>
      <c r="E53" s="50" t="s">
        <v>19</v>
      </c>
      <c r="F53" s="50" t="s">
        <v>196</v>
      </c>
      <c r="G53" s="50" t="s">
        <v>192</v>
      </c>
      <c r="H53" s="76">
        <v>20000</v>
      </c>
      <c r="I53" s="76">
        <v>20000</v>
      </c>
    </row>
    <row r="54" spans="2:9" s="13" customFormat="1" ht="66" customHeight="1">
      <c r="B54" s="54" t="s">
        <v>161</v>
      </c>
      <c r="C54" s="50" t="s">
        <v>169</v>
      </c>
      <c r="D54" s="50" t="s">
        <v>7</v>
      </c>
      <c r="E54" s="50" t="s">
        <v>19</v>
      </c>
      <c r="F54" s="50" t="s">
        <v>158</v>
      </c>
      <c r="G54" s="50"/>
      <c r="H54" s="76">
        <f aca="true" t="shared" si="3" ref="H54:I56">SUM(H55)</f>
        <v>1495</v>
      </c>
      <c r="I54" s="76">
        <f t="shared" si="3"/>
        <v>1495</v>
      </c>
    </row>
    <row r="55" spans="2:9" s="13" customFormat="1" ht="83.25" customHeight="1">
      <c r="B55" s="54" t="s">
        <v>198</v>
      </c>
      <c r="C55" s="50" t="s">
        <v>169</v>
      </c>
      <c r="D55" s="50" t="s">
        <v>7</v>
      </c>
      <c r="E55" s="50" t="s">
        <v>19</v>
      </c>
      <c r="F55" s="50" t="s">
        <v>199</v>
      </c>
      <c r="G55" s="50"/>
      <c r="H55" s="76">
        <f t="shared" si="3"/>
        <v>1495</v>
      </c>
      <c r="I55" s="76">
        <f t="shared" si="3"/>
        <v>1495</v>
      </c>
    </row>
    <row r="56" spans="2:9" s="13" customFormat="1" ht="30" customHeight="1">
      <c r="B56" s="54" t="s">
        <v>156</v>
      </c>
      <c r="C56" s="50" t="s">
        <v>169</v>
      </c>
      <c r="D56" s="50" t="s">
        <v>7</v>
      </c>
      <c r="E56" s="50" t="s">
        <v>19</v>
      </c>
      <c r="F56" s="50" t="s">
        <v>199</v>
      </c>
      <c r="G56" s="50" t="s">
        <v>39</v>
      </c>
      <c r="H56" s="76">
        <f t="shared" si="3"/>
        <v>1495</v>
      </c>
      <c r="I56" s="76">
        <f t="shared" si="3"/>
        <v>1495</v>
      </c>
    </row>
    <row r="57" spans="2:9" s="13" customFormat="1" ht="30" customHeight="1">
      <c r="B57" s="54" t="s">
        <v>157</v>
      </c>
      <c r="C57" s="50" t="s">
        <v>169</v>
      </c>
      <c r="D57" s="50" t="s">
        <v>7</v>
      </c>
      <c r="E57" s="50" t="s">
        <v>19</v>
      </c>
      <c r="F57" s="50" t="s">
        <v>199</v>
      </c>
      <c r="G57" s="50" t="s">
        <v>154</v>
      </c>
      <c r="H57" s="76">
        <v>1495</v>
      </c>
      <c r="I57" s="76">
        <v>1495</v>
      </c>
    </row>
    <row r="58" spans="2:9" s="13" customFormat="1" ht="81.75" customHeight="1">
      <c r="B58" s="54" t="s">
        <v>212</v>
      </c>
      <c r="C58" s="50" t="s">
        <v>169</v>
      </c>
      <c r="D58" s="50" t="s">
        <v>7</v>
      </c>
      <c r="E58" s="50" t="s">
        <v>19</v>
      </c>
      <c r="F58" s="50" t="s">
        <v>211</v>
      </c>
      <c r="G58" s="50"/>
      <c r="H58" s="76">
        <v>17266</v>
      </c>
      <c r="I58" s="76">
        <f>SUM(I59)</f>
        <v>15081.36</v>
      </c>
    </row>
    <row r="59" spans="2:9" s="13" customFormat="1" ht="81.75" customHeight="1">
      <c r="B59" s="54" t="s">
        <v>87</v>
      </c>
      <c r="C59" s="50" t="s">
        <v>169</v>
      </c>
      <c r="D59" s="50" t="s">
        <v>7</v>
      </c>
      <c r="E59" s="50" t="s">
        <v>19</v>
      </c>
      <c r="F59" s="50" t="s">
        <v>211</v>
      </c>
      <c r="G59" s="50" t="s">
        <v>86</v>
      </c>
      <c r="H59" s="76">
        <f>SUM(H60)</f>
        <v>17266</v>
      </c>
      <c r="I59" s="76">
        <f>SUM(I60)</f>
        <v>15081.36</v>
      </c>
    </row>
    <row r="60" spans="2:9" s="13" customFormat="1" ht="30" customHeight="1">
      <c r="B60" s="54" t="s">
        <v>88</v>
      </c>
      <c r="C60" s="50" t="s">
        <v>169</v>
      </c>
      <c r="D60" s="50" t="s">
        <v>7</v>
      </c>
      <c r="E60" s="50" t="s">
        <v>19</v>
      </c>
      <c r="F60" s="50" t="s">
        <v>211</v>
      </c>
      <c r="G60" s="50" t="s">
        <v>83</v>
      </c>
      <c r="H60" s="76">
        <v>17266</v>
      </c>
      <c r="I60" s="76">
        <v>15081.36</v>
      </c>
    </row>
    <row r="61" spans="2:9" s="13" customFormat="1" ht="48.75" customHeight="1">
      <c r="B61" s="51" t="s">
        <v>155</v>
      </c>
      <c r="C61" s="39" t="s">
        <v>169</v>
      </c>
      <c r="D61" s="53" t="s">
        <v>7</v>
      </c>
      <c r="E61" s="53" t="s">
        <v>63</v>
      </c>
      <c r="F61" s="53"/>
      <c r="G61" s="50"/>
      <c r="H61" s="75">
        <f aca="true" t="shared" si="4" ref="H61:I64">H62</f>
        <v>1470</v>
      </c>
      <c r="I61" s="75">
        <f t="shared" si="4"/>
        <v>1470</v>
      </c>
    </row>
    <row r="62" spans="2:9" s="13" customFormat="1" ht="61.5" customHeight="1">
      <c r="B62" s="54" t="s">
        <v>161</v>
      </c>
      <c r="C62" s="50" t="s">
        <v>169</v>
      </c>
      <c r="D62" s="50" t="s">
        <v>7</v>
      </c>
      <c r="E62" s="50" t="s">
        <v>63</v>
      </c>
      <c r="F62" s="50" t="s">
        <v>158</v>
      </c>
      <c r="G62" s="50"/>
      <c r="H62" s="76">
        <f t="shared" si="4"/>
        <v>1470</v>
      </c>
      <c r="I62" s="76">
        <f t="shared" si="4"/>
        <v>1470</v>
      </c>
    </row>
    <row r="63" spans="2:9" s="13" customFormat="1" ht="104.25" customHeight="1">
      <c r="B63" s="54" t="s">
        <v>162</v>
      </c>
      <c r="C63" s="50" t="s">
        <v>169</v>
      </c>
      <c r="D63" s="50" t="s">
        <v>7</v>
      </c>
      <c r="E63" s="50" t="s">
        <v>63</v>
      </c>
      <c r="F63" s="50" t="s">
        <v>159</v>
      </c>
      <c r="G63" s="50"/>
      <c r="H63" s="76">
        <f>SUM(H64)</f>
        <v>1470</v>
      </c>
      <c r="I63" s="76">
        <f t="shared" si="4"/>
        <v>1470</v>
      </c>
    </row>
    <row r="64" spans="2:9" s="13" customFormat="1" ht="24" customHeight="1">
      <c r="B64" s="54" t="s">
        <v>156</v>
      </c>
      <c r="C64" s="50" t="s">
        <v>169</v>
      </c>
      <c r="D64" s="50" t="s">
        <v>7</v>
      </c>
      <c r="E64" s="50" t="s">
        <v>63</v>
      </c>
      <c r="F64" s="50" t="s">
        <v>159</v>
      </c>
      <c r="G64" s="50" t="s">
        <v>39</v>
      </c>
      <c r="H64" s="76">
        <f t="shared" si="4"/>
        <v>1470</v>
      </c>
      <c r="I64" s="76">
        <f t="shared" si="4"/>
        <v>1470</v>
      </c>
    </row>
    <row r="65" spans="2:9" s="13" customFormat="1" ht="21.75" customHeight="1">
      <c r="B65" s="54" t="s">
        <v>157</v>
      </c>
      <c r="C65" s="50" t="s">
        <v>169</v>
      </c>
      <c r="D65" s="50" t="s">
        <v>7</v>
      </c>
      <c r="E65" s="50" t="s">
        <v>63</v>
      </c>
      <c r="F65" s="50" t="s">
        <v>159</v>
      </c>
      <c r="G65" s="50" t="s">
        <v>154</v>
      </c>
      <c r="H65" s="76">
        <v>1470</v>
      </c>
      <c r="I65" s="76">
        <v>1470</v>
      </c>
    </row>
    <row r="66" spans="2:9" s="13" customFormat="1" ht="24" customHeight="1" hidden="1">
      <c r="B66" s="54"/>
      <c r="C66" s="50"/>
      <c r="D66" s="50"/>
      <c r="E66" s="50"/>
      <c r="F66" s="50"/>
      <c r="G66" s="50"/>
      <c r="H66" s="76"/>
      <c r="I66" s="76"/>
    </row>
    <row r="67" spans="2:9" s="13" customFormat="1" ht="18" customHeight="1">
      <c r="B67" s="51" t="s">
        <v>13</v>
      </c>
      <c r="C67" s="39" t="s">
        <v>169</v>
      </c>
      <c r="D67" s="53" t="s">
        <v>7</v>
      </c>
      <c r="E67" s="53" t="s">
        <v>22</v>
      </c>
      <c r="F67" s="53"/>
      <c r="G67" s="53"/>
      <c r="H67" s="75">
        <f aca="true" t="shared" si="5" ref="H67:I69">H68</f>
        <v>0</v>
      </c>
      <c r="I67" s="75">
        <f t="shared" si="5"/>
        <v>0</v>
      </c>
    </row>
    <row r="68" spans="2:9" s="13" customFormat="1" ht="18.75" customHeight="1">
      <c r="B68" s="54" t="s">
        <v>104</v>
      </c>
      <c r="C68" s="50" t="s">
        <v>169</v>
      </c>
      <c r="D68" s="50" t="s">
        <v>7</v>
      </c>
      <c r="E68" s="50" t="s">
        <v>22</v>
      </c>
      <c r="F68" s="50" t="s">
        <v>143</v>
      </c>
      <c r="G68" s="50"/>
      <c r="H68" s="76">
        <f t="shared" si="5"/>
        <v>0</v>
      </c>
      <c r="I68" s="76">
        <f t="shared" si="5"/>
        <v>0</v>
      </c>
    </row>
    <row r="69" spans="2:9" s="13" customFormat="1" ht="18.75" customHeight="1">
      <c r="B69" s="56" t="s">
        <v>47</v>
      </c>
      <c r="C69" s="50" t="s">
        <v>169</v>
      </c>
      <c r="D69" s="50" t="s">
        <v>7</v>
      </c>
      <c r="E69" s="50" t="s">
        <v>22</v>
      </c>
      <c r="F69" s="50" t="s">
        <v>144</v>
      </c>
      <c r="G69" s="50" t="s">
        <v>209</v>
      </c>
      <c r="H69" s="76">
        <f t="shared" si="5"/>
        <v>0</v>
      </c>
      <c r="I69" s="76">
        <f t="shared" si="5"/>
        <v>0</v>
      </c>
    </row>
    <row r="70" spans="2:9" s="13" customFormat="1" ht="18.75" customHeight="1">
      <c r="B70" s="54" t="s">
        <v>103</v>
      </c>
      <c r="C70" s="50" t="s">
        <v>169</v>
      </c>
      <c r="D70" s="50" t="s">
        <v>7</v>
      </c>
      <c r="E70" s="50" t="s">
        <v>22</v>
      </c>
      <c r="F70" s="50" t="s">
        <v>144</v>
      </c>
      <c r="G70" s="50" t="s">
        <v>101</v>
      </c>
      <c r="H70" s="76">
        <v>0</v>
      </c>
      <c r="I70" s="76">
        <v>0</v>
      </c>
    </row>
    <row r="71" spans="2:9" s="13" customFormat="1" ht="15" customHeight="1" hidden="1">
      <c r="B71" s="54"/>
      <c r="C71" s="50"/>
      <c r="D71" s="50"/>
      <c r="E71" s="50"/>
      <c r="F71" s="50"/>
      <c r="G71" s="50"/>
      <c r="H71" s="76"/>
      <c r="I71" s="76"/>
    </row>
    <row r="72" spans="2:9" s="13" customFormat="1" ht="15" customHeight="1">
      <c r="B72" s="58" t="s">
        <v>202</v>
      </c>
      <c r="C72" s="50" t="s">
        <v>169</v>
      </c>
      <c r="D72" s="49" t="s">
        <v>7</v>
      </c>
      <c r="E72" s="49" t="s">
        <v>201</v>
      </c>
      <c r="F72" s="50"/>
      <c r="G72" s="50"/>
      <c r="H72" s="76">
        <f aca="true" t="shared" si="6" ref="H72:I75">SUM(H73)</f>
        <v>3960</v>
      </c>
      <c r="I72" s="76">
        <f t="shared" si="6"/>
        <v>3960</v>
      </c>
    </row>
    <row r="73" spans="2:9" s="13" customFormat="1" ht="36.75" customHeight="1">
      <c r="B73" s="38" t="s">
        <v>204</v>
      </c>
      <c r="C73" s="50" t="s">
        <v>169</v>
      </c>
      <c r="D73" s="50" t="s">
        <v>7</v>
      </c>
      <c r="E73" s="50" t="s">
        <v>201</v>
      </c>
      <c r="F73" s="50" t="s">
        <v>205</v>
      </c>
      <c r="G73" s="50"/>
      <c r="H73" s="76">
        <f t="shared" si="6"/>
        <v>3960</v>
      </c>
      <c r="I73" s="76">
        <f t="shared" si="6"/>
        <v>3960</v>
      </c>
    </row>
    <row r="74" spans="2:9" s="13" customFormat="1" ht="15" customHeight="1">
      <c r="B74" s="38" t="s">
        <v>203</v>
      </c>
      <c r="C74" s="50" t="s">
        <v>169</v>
      </c>
      <c r="D74" s="50" t="s">
        <v>7</v>
      </c>
      <c r="E74" s="50" t="s">
        <v>201</v>
      </c>
      <c r="F74" s="50" t="s">
        <v>206</v>
      </c>
      <c r="G74" s="50" t="s">
        <v>209</v>
      </c>
      <c r="H74" s="76">
        <f t="shared" si="6"/>
        <v>3960</v>
      </c>
      <c r="I74" s="76">
        <f t="shared" si="6"/>
        <v>3960</v>
      </c>
    </row>
    <row r="75" spans="2:9" s="13" customFormat="1" ht="15" customHeight="1">
      <c r="B75" s="54" t="s">
        <v>133</v>
      </c>
      <c r="C75" s="50" t="s">
        <v>169</v>
      </c>
      <c r="D75" s="50" t="s">
        <v>7</v>
      </c>
      <c r="E75" s="50" t="s">
        <v>201</v>
      </c>
      <c r="F75" s="50" t="s">
        <v>206</v>
      </c>
      <c r="G75" s="50" t="s">
        <v>102</v>
      </c>
      <c r="H75" s="76">
        <f t="shared" si="6"/>
        <v>3960</v>
      </c>
      <c r="I75" s="76">
        <f t="shared" si="6"/>
        <v>3960</v>
      </c>
    </row>
    <row r="76" spans="2:9" s="13" customFormat="1" ht="15" customHeight="1">
      <c r="B76" s="54" t="s">
        <v>97</v>
      </c>
      <c r="C76" s="50" t="s">
        <v>169</v>
      </c>
      <c r="D76" s="50" t="s">
        <v>7</v>
      </c>
      <c r="E76" s="50" t="s">
        <v>201</v>
      </c>
      <c r="F76" s="50" t="s">
        <v>206</v>
      </c>
      <c r="G76" s="50" t="s">
        <v>95</v>
      </c>
      <c r="H76" s="76">
        <v>3960</v>
      </c>
      <c r="I76" s="76">
        <v>3960</v>
      </c>
    </row>
    <row r="77" spans="2:9" s="13" customFormat="1" ht="15" customHeight="1">
      <c r="B77" s="57" t="s">
        <v>67</v>
      </c>
      <c r="C77" s="49" t="s">
        <v>169</v>
      </c>
      <c r="D77" s="49" t="s">
        <v>8</v>
      </c>
      <c r="E77" s="50"/>
      <c r="F77" s="50"/>
      <c r="G77" s="50"/>
      <c r="H77" s="77">
        <f aca="true" t="shared" si="7" ref="H77:I79">H78</f>
        <v>131597.46</v>
      </c>
      <c r="I77" s="77">
        <f t="shared" si="7"/>
        <v>131597.46</v>
      </c>
    </row>
    <row r="78" spans="2:9" s="13" customFormat="1" ht="22.5" customHeight="1">
      <c r="B78" s="51" t="s">
        <v>64</v>
      </c>
      <c r="C78" s="50" t="s">
        <v>169</v>
      </c>
      <c r="D78" s="53" t="s">
        <v>8</v>
      </c>
      <c r="E78" s="53" t="s">
        <v>9</v>
      </c>
      <c r="F78" s="53"/>
      <c r="G78" s="53"/>
      <c r="H78" s="77">
        <f t="shared" si="7"/>
        <v>131597.46</v>
      </c>
      <c r="I78" s="75">
        <f t="shared" si="7"/>
        <v>131597.46</v>
      </c>
    </row>
    <row r="79" spans="2:9" s="13" customFormat="1" ht="33.75" customHeight="1">
      <c r="B79" s="54" t="s">
        <v>105</v>
      </c>
      <c r="C79" s="50" t="s">
        <v>169</v>
      </c>
      <c r="D79" s="50" t="s">
        <v>8</v>
      </c>
      <c r="E79" s="50" t="s">
        <v>9</v>
      </c>
      <c r="F79" s="50" t="s">
        <v>160</v>
      </c>
      <c r="G79" s="50"/>
      <c r="H79" s="77">
        <f t="shared" si="7"/>
        <v>131597.46</v>
      </c>
      <c r="I79" s="76">
        <f t="shared" si="7"/>
        <v>131597.46</v>
      </c>
    </row>
    <row r="80" spans="2:9" s="13" customFormat="1" ht="30.75" customHeight="1">
      <c r="B80" s="54" t="s">
        <v>65</v>
      </c>
      <c r="C80" s="50" t="s">
        <v>169</v>
      </c>
      <c r="D80" s="50" t="s">
        <v>8</v>
      </c>
      <c r="E80" s="50" t="s">
        <v>9</v>
      </c>
      <c r="F80" s="50" t="s">
        <v>145</v>
      </c>
      <c r="G80" s="50"/>
      <c r="H80" s="76">
        <f>SUM(H81+H85)</f>
        <v>131597.46</v>
      </c>
      <c r="I80" s="76">
        <f>SUM(I81+I85)</f>
        <v>131597.46</v>
      </c>
    </row>
    <row r="81" spans="2:9" s="13" customFormat="1" ht="30.75" customHeight="1">
      <c r="B81" s="54" t="s">
        <v>87</v>
      </c>
      <c r="C81" s="50" t="s">
        <v>169</v>
      </c>
      <c r="D81" s="50" t="s">
        <v>8</v>
      </c>
      <c r="E81" s="50" t="s">
        <v>9</v>
      </c>
      <c r="F81" s="50" t="s">
        <v>145</v>
      </c>
      <c r="G81" s="50" t="s">
        <v>86</v>
      </c>
      <c r="H81" s="76">
        <f>SUM(H82+H83+H84)</f>
        <v>118880.48999999999</v>
      </c>
      <c r="I81" s="76">
        <f>SUM(I82+I83+I84)</f>
        <v>118880.48999999999</v>
      </c>
    </row>
    <row r="82" spans="2:9" s="13" customFormat="1" ht="49.5" customHeight="1">
      <c r="B82" s="54" t="s">
        <v>88</v>
      </c>
      <c r="C82" s="50" t="s">
        <v>169</v>
      </c>
      <c r="D82" s="50" t="s">
        <v>8</v>
      </c>
      <c r="E82" s="50" t="s">
        <v>9</v>
      </c>
      <c r="F82" s="50" t="s">
        <v>145</v>
      </c>
      <c r="G82" s="50" t="s">
        <v>83</v>
      </c>
      <c r="H82" s="76">
        <v>91018.68</v>
      </c>
      <c r="I82" s="76">
        <v>91018.68</v>
      </c>
    </row>
    <row r="83" spans="2:9" s="13" customFormat="1" ht="48" customHeight="1">
      <c r="B83" s="54" t="s">
        <v>134</v>
      </c>
      <c r="C83" s="50" t="s">
        <v>169</v>
      </c>
      <c r="D83" s="50" t="s">
        <v>8</v>
      </c>
      <c r="E83" s="50" t="s">
        <v>9</v>
      </c>
      <c r="F83" s="50" t="s">
        <v>145</v>
      </c>
      <c r="G83" s="50" t="s">
        <v>132</v>
      </c>
      <c r="H83" s="76">
        <v>27221.81</v>
      </c>
      <c r="I83" s="76">
        <v>27221.81</v>
      </c>
    </row>
    <row r="84" spans="2:9" s="13" customFormat="1" ht="43.5" customHeight="1">
      <c r="B84" s="54" t="s">
        <v>91</v>
      </c>
      <c r="C84" s="50" t="s">
        <v>169</v>
      </c>
      <c r="D84" s="50" t="s">
        <v>8</v>
      </c>
      <c r="E84" s="50" t="s">
        <v>9</v>
      </c>
      <c r="F84" s="50" t="s">
        <v>145</v>
      </c>
      <c r="G84" s="50" t="s">
        <v>84</v>
      </c>
      <c r="H84" s="76">
        <v>640</v>
      </c>
      <c r="I84" s="76">
        <v>640</v>
      </c>
    </row>
    <row r="85" spans="2:9" s="13" customFormat="1" ht="40.5" customHeight="1">
      <c r="B85" s="54" t="s">
        <v>208</v>
      </c>
      <c r="C85" s="50" t="s">
        <v>169</v>
      </c>
      <c r="D85" s="50" t="s">
        <v>8</v>
      </c>
      <c r="E85" s="50" t="s">
        <v>9</v>
      </c>
      <c r="F85" s="50" t="s">
        <v>145</v>
      </c>
      <c r="G85" s="50" t="s">
        <v>93</v>
      </c>
      <c r="H85" s="76">
        <f>SUM(H86+H87)</f>
        <v>12716.970000000001</v>
      </c>
      <c r="I85" s="76">
        <f>SUM(I86+I87)</f>
        <v>12716.970000000001</v>
      </c>
    </row>
    <row r="86" spans="2:9" s="13" customFormat="1" ht="30.75" customHeight="1">
      <c r="B86" s="54" t="s">
        <v>122</v>
      </c>
      <c r="C86" s="50" t="s">
        <v>169</v>
      </c>
      <c r="D86" s="50" t="s">
        <v>8</v>
      </c>
      <c r="E86" s="50" t="s">
        <v>9</v>
      </c>
      <c r="F86" s="50" t="s">
        <v>145</v>
      </c>
      <c r="G86" s="50" t="s">
        <v>92</v>
      </c>
      <c r="H86" s="76">
        <v>10882.18</v>
      </c>
      <c r="I86" s="76">
        <v>10882.18</v>
      </c>
    </row>
    <row r="87" spans="2:9" s="13" customFormat="1" ht="24.75" customHeight="1">
      <c r="B87" s="54" t="s">
        <v>193</v>
      </c>
      <c r="C87" s="50" t="s">
        <v>169</v>
      </c>
      <c r="D87" s="50" t="s">
        <v>8</v>
      </c>
      <c r="E87" s="50" t="s">
        <v>9</v>
      </c>
      <c r="F87" s="50" t="s">
        <v>145</v>
      </c>
      <c r="G87" s="50" t="s">
        <v>192</v>
      </c>
      <c r="H87" s="76">
        <v>1834.79</v>
      </c>
      <c r="I87" s="76">
        <v>1834.79</v>
      </c>
    </row>
    <row r="88" spans="2:9" s="13" customFormat="1" ht="30.75" customHeight="1">
      <c r="B88" s="58" t="s">
        <v>14</v>
      </c>
      <c r="C88" s="49" t="s">
        <v>169</v>
      </c>
      <c r="D88" s="49" t="s">
        <v>9</v>
      </c>
      <c r="E88" s="49"/>
      <c r="F88" s="49"/>
      <c r="G88" s="49"/>
      <c r="H88" s="77">
        <f>H89+H94+H101</f>
        <v>14298.75</v>
      </c>
      <c r="I88" s="77">
        <f>I89+I94+I101</f>
        <v>14298.75</v>
      </c>
    </row>
    <row r="89" spans="2:9" s="13" customFormat="1" ht="26.25" customHeight="1" hidden="1">
      <c r="B89" s="51" t="s">
        <v>49</v>
      </c>
      <c r="C89" s="50" t="s">
        <v>169</v>
      </c>
      <c r="D89" s="59" t="s">
        <v>9</v>
      </c>
      <c r="E89" s="59" t="s">
        <v>15</v>
      </c>
      <c r="F89" s="59"/>
      <c r="G89" s="59"/>
      <c r="H89" s="75">
        <f aca="true" t="shared" si="8" ref="H89:I91">H90</f>
        <v>0</v>
      </c>
      <c r="I89" s="75">
        <f t="shared" si="8"/>
        <v>0</v>
      </c>
    </row>
    <row r="90" spans="2:9" s="13" customFormat="1" ht="27" customHeight="1" hidden="1">
      <c r="B90" s="60" t="s">
        <v>121</v>
      </c>
      <c r="C90" s="50" t="s">
        <v>169</v>
      </c>
      <c r="D90" s="59" t="s">
        <v>9</v>
      </c>
      <c r="E90" s="59" t="s">
        <v>15</v>
      </c>
      <c r="F90" s="59" t="s">
        <v>119</v>
      </c>
      <c r="G90" s="59"/>
      <c r="H90" s="75">
        <f t="shared" si="8"/>
        <v>0</v>
      </c>
      <c r="I90" s="75">
        <f t="shared" si="8"/>
        <v>0</v>
      </c>
    </row>
    <row r="91" spans="2:9" s="13" customFormat="1" ht="25.5" customHeight="1" hidden="1">
      <c r="B91" s="60" t="s">
        <v>124</v>
      </c>
      <c r="C91" s="50" t="s">
        <v>169</v>
      </c>
      <c r="D91" s="59" t="s">
        <v>9</v>
      </c>
      <c r="E91" s="59" t="s">
        <v>15</v>
      </c>
      <c r="F91" s="59" t="s">
        <v>120</v>
      </c>
      <c r="G91" s="59"/>
      <c r="H91" s="75">
        <f t="shared" si="8"/>
        <v>0</v>
      </c>
      <c r="I91" s="75">
        <f t="shared" si="8"/>
        <v>0</v>
      </c>
    </row>
    <row r="92" spans="2:9" s="13" customFormat="1" ht="30" customHeight="1" hidden="1">
      <c r="B92" s="51" t="s">
        <v>99</v>
      </c>
      <c r="C92" s="50" t="s">
        <v>169</v>
      </c>
      <c r="D92" s="59" t="s">
        <v>9</v>
      </c>
      <c r="E92" s="59" t="s">
        <v>15</v>
      </c>
      <c r="F92" s="59" t="s">
        <v>120</v>
      </c>
      <c r="G92" s="59" t="s">
        <v>93</v>
      </c>
      <c r="H92" s="75"/>
      <c r="I92" s="75"/>
    </row>
    <row r="93" spans="2:9" s="13" customFormat="1" ht="27.75" customHeight="1" hidden="1">
      <c r="B93" s="51" t="s">
        <v>98</v>
      </c>
      <c r="C93" s="50" t="s">
        <v>169</v>
      </c>
      <c r="D93" s="59" t="s">
        <v>9</v>
      </c>
      <c r="E93" s="59" t="s">
        <v>15</v>
      </c>
      <c r="F93" s="59" t="s">
        <v>120</v>
      </c>
      <c r="G93" s="59" t="s">
        <v>92</v>
      </c>
      <c r="H93" s="75">
        <v>0</v>
      </c>
      <c r="I93" s="75">
        <v>0</v>
      </c>
    </row>
    <row r="94" spans="2:9" s="13" customFormat="1" ht="18.75" customHeight="1">
      <c r="B94" s="51" t="s">
        <v>16</v>
      </c>
      <c r="C94" s="50" t="s">
        <v>169</v>
      </c>
      <c r="D94" s="59" t="s">
        <v>9</v>
      </c>
      <c r="E94" s="59" t="s">
        <v>17</v>
      </c>
      <c r="F94" s="59"/>
      <c r="G94" s="59"/>
      <c r="H94" s="75">
        <f>SUM(H95+H98)</f>
        <v>14298.75</v>
      </c>
      <c r="I94" s="75">
        <f>SUM(I95+I98)</f>
        <v>14298.75</v>
      </c>
    </row>
    <row r="95" spans="2:9" s="13" customFormat="1" ht="49.5" customHeight="1">
      <c r="B95" s="56" t="s">
        <v>207</v>
      </c>
      <c r="C95" s="50" t="s">
        <v>169</v>
      </c>
      <c r="D95" s="37" t="s">
        <v>9</v>
      </c>
      <c r="E95" s="37" t="s">
        <v>17</v>
      </c>
      <c r="F95" s="37" t="s">
        <v>182</v>
      </c>
      <c r="G95" s="37"/>
      <c r="H95" s="76">
        <f>SUM(H96)</f>
        <v>0</v>
      </c>
      <c r="I95" s="76">
        <f>SUM(I96)</f>
        <v>0</v>
      </c>
    </row>
    <row r="96" spans="2:9" s="13" customFormat="1" ht="33.75" customHeight="1">
      <c r="B96" s="54" t="s">
        <v>208</v>
      </c>
      <c r="C96" s="50" t="s">
        <v>169</v>
      </c>
      <c r="D96" s="37" t="s">
        <v>9</v>
      </c>
      <c r="E96" s="37" t="s">
        <v>17</v>
      </c>
      <c r="F96" s="35" t="s">
        <v>184</v>
      </c>
      <c r="G96" s="37" t="s">
        <v>93</v>
      </c>
      <c r="H96" s="76">
        <f>SUM(H97)</f>
        <v>0</v>
      </c>
      <c r="I96" s="76">
        <f>SUM(I97)</f>
        <v>0</v>
      </c>
    </row>
    <row r="97" spans="2:9" s="13" customFormat="1" ht="33.75" customHeight="1">
      <c r="B97" s="54" t="s">
        <v>122</v>
      </c>
      <c r="C97" s="50" t="s">
        <v>169</v>
      </c>
      <c r="D97" s="37" t="s">
        <v>9</v>
      </c>
      <c r="E97" s="37" t="s">
        <v>17</v>
      </c>
      <c r="F97" s="35" t="s">
        <v>184</v>
      </c>
      <c r="G97" s="37" t="s">
        <v>92</v>
      </c>
      <c r="H97" s="76">
        <v>0</v>
      </c>
      <c r="I97" s="76">
        <v>0</v>
      </c>
    </row>
    <row r="98" spans="2:9" s="13" customFormat="1" ht="46.5" customHeight="1">
      <c r="B98" s="56" t="s">
        <v>163</v>
      </c>
      <c r="C98" s="50" t="s">
        <v>169</v>
      </c>
      <c r="D98" s="37" t="s">
        <v>117</v>
      </c>
      <c r="E98" s="37" t="s">
        <v>128</v>
      </c>
      <c r="F98" s="35" t="s">
        <v>183</v>
      </c>
      <c r="G98" s="37"/>
      <c r="H98" s="76">
        <f>H99</f>
        <v>14298.75</v>
      </c>
      <c r="I98" s="76">
        <f>I99</f>
        <v>14298.75</v>
      </c>
    </row>
    <row r="99" spans="2:9" s="13" customFormat="1" ht="30.75" customHeight="1">
      <c r="B99" s="54" t="s">
        <v>208</v>
      </c>
      <c r="C99" s="50" t="s">
        <v>169</v>
      </c>
      <c r="D99" s="37" t="s">
        <v>9</v>
      </c>
      <c r="E99" s="37" t="s">
        <v>17</v>
      </c>
      <c r="F99" s="35" t="s">
        <v>183</v>
      </c>
      <c r="G99" s="37" t="s">
        <v>93</v>
      </c>
      <c r="H99" s="76">
        <f>H100</f>
        <v>14298.75</v>
      </c>
      <c r="I99" s="76">
        <f>I100</f>
        <v>14298.75</v>
      </c>
    </row>
    <row r="100" spans="2:9" s="13" customFormat="1" ht="31.5" customHeight="1">
      <c r="B100" s="54" t="s">
        <v>122</v>
      </c>
      <c r="C100" s="50" t="s">
        <v>169</v>
      </c>
      <c r="D100" s="37" t="s">
        <v>9</v>
      </c>
      <c r="E100" s="37" t="s">
        <v>17</v>
      </c>
      <c r="F100" s="35" t="s">
        <v>183</v>
      </c>
      <c r="G100" s="37" t="s">
        <v>92</v>
      </c>
      <c r="H100" s="76">
        <v>14298.75</v>
      </c>
      <c r="I100" s="76">
        <v>14298.75</v>
      </c>
    </row>
    <row r="101" spans="2:9" s="13" customFormat="1" ht="34.5" customHeight="1" hidden="1">
      <c r="B101" s="61" t="s">
        <v>114</v>
      </c>
      <c r="C101" s="50" t="s">
        <v>169</v>
      </c>
      <c r="D101" s="37" t="s">
        <v>9</v>
      </c>
      <c r="E101" s="37" t="s">
        <v>48</v>
      </c>
      <c r="F101" s="37"/>
      <c r="G101" s="37"/>
      <c r="H101" s="76">
        <f>H102+H105</f>
        <v>0</v>
      </c>
      <c r="I101" s="76">
        <f>I102+I105</f>
        <v>0</v>
      </c>
    </row>
    <row r="102" spans="2:9" s="13" customFormat="1" ht="62.25" customHeight="1" hidden="1">
      <c r="B102" s="54" t="s">
        <v>116</v>
      </c>
      <c r="C102" s="50" t="s">
        <v>169</v>
      </c>
      <c r="D102" s="37" t="s">
        <v>9</v>
      </c>
      <c r="E102" s="37" t="s">
        <v>48</v>
      </c>
      <c r="F102" s="37" t="s">
        <v>115</v>
      </c>
      <c r="G102" s="37"/>
      <c r="H102" s="76">
        <f>H103</f>
        <v>0</v>
      </c>
      <c r="I102" s="76">
        <f>I103</f>
        <v>0</v>
      </c>
    </row>
    <row r="103" spans="2:9" s="13" customFormat="1" ht="36" customHeight="1" hidden="1">
      <c r="B103" s="54" t="s">
        <v>99</v>
      </c>
      <c r="C103" s="50" t="s">
        <v>169</v>
      </c>
      <c r="D103" s="37" t="s">
        <v>9</v>
      </c>
      <c r="E103" s="37" t="s">
        <v>19</v>
      </c>
      <c r="F103" s="37" t="s">
        <v>115</v>
      </c>
      <c r="G103" s="37" t="s">
        <v>93</v>
      </c>
      <c r="H103" s="76">
        <f>H104</f>
        <v>0</v>
      </c>
      <c r="I103" s="76">
        <f>I104</f>
        <v>0</v>
      </c>
    </row>
    <row r="104" spans="2:9" s="13" customFormat="1" ht="29.25" customHeight="1" hidden="1">
      <c r="B104" s="54" t="s">
        <v>98</v>
      </c>
      <c r="C104" s="50" t="s">
        <v>169</v>
      </c>
      <c r="D104" s="37" t="s">
        <v>117</v>
      </c>
      <c r="E104" s="37" t="s">
        <v>19</v>
      </c>
      <c r="F104" s="37" t="s">
        <v>115</v>
      </c>
      <c r="G104" s="37" t="s">
        <v>92</v>
      </c>
      <c r="H104" s="76">
        <v>0</v>
      </c>
      <c r="I104" s="76">
        <v>0</v>
      </c>
    </row>
    <row r="105" spans="2:9" s="13" customFormat="1" ht="34.5" customHeight="1" hidden="1">
      <c r="B105" s="54" t="s">
        <v>118</v>
      </c>
      <c r="C105" s="50" t="s">
        <v>169</v>
      </c>
      <c r="D105" s="50" t="s">
        <v>9</v>
      </c>
      <c r="E105" s="50" t="s">
        <v>19</v>
      </c>
      <c r="F105" s="50" t="s">
        <v>100</v>
      </c>
      <c r="G105" s="50"/>
      <c r="H105" s="76">
        <f>H106</f>
        <v>0</v>
      </c>
      <c r="I105" s="76">
        <f>I106</f>
        <v>0</v>
      </c>
    </row>
    <row r="106" spans="2:9" s="13" customFormat="1" ht="31.5" customHeight="1" hidden="1">
      <c r="B106" s="54" t="s">
        <v>99</v>
      </c>
      <c r="C106" s="50" t="s">
        <v>169</v>
      </c>
      <c r="D106" s="50" t="s">
        <v>9</v>
      </c>
      <c r="E106" s="50" t="s">
        <v>19</v>
      </c>
      <c r="F106" s="50" t="s">
        <v>100</v>
      </c>
      <c r="G106" s="50" t="s">
        <v>93</v>
      </c>
      <c r="H106" s="76">
        <f>H107</f>
        <v>0</v>
      </c>
      <c r="I106" s="76">
        <f>I107</f>
        <v>0</v>
      </c>
    </row>
    <row r="107" spans="2:9" s="13" customFormat="1" ht="35.25" customHeight="1" hidden="1">
      <c r="B107" s="54" t="s">
        <v>98</v>
      </c>
      <c r="C107" s="50" t="s">
        <v>169</v>
      </c>
      <c r="D107" s="50" t="s">
        <v>117</v>
      </c>
      <c r="E107" s="50" t="s">
        <v>19</v>
      </c>
      <c r="F107" s="50" t="s">
        <v>100</v>
      </c>
      <c r="G107" s="50" t="s">
        <v>92</v>
      </c>
      <c r="H107" s="76">
        <v>0</v>
      </c>
      <c r="I107" s="76">
        <v>0</v>
      </c>
    </row>
    <row r="108" spans="2:9" s="13" customFormat="1" ht="20.25" customHeight="1">
      <c r="B108" s="57" t="s">
        <v>18</v>
      </c>
      <c r="C108" s="49" t="s">
        <v>169</v>
      </c>
      <c r="D108" s="49" t="s">
        <v>19</v>
      </c>
      <c r="E108" s="50"/>
      <c r="F108" s="50"/>
      <c r="G108" s="50"/>
      <c r="H108" s="77">
        <f>H109+H128</f>
        <v>38211.55</v>
      </c>
      <c r="I108" s="77">
        <f>I109+I128</f>
        <v>38211.55</v>
      </c>
    </row>
    <row r="109" spans="2:9" s="13" customFormat="1" ht="18" customHeight="1">
      <c r="B109" s="51" t="s">
        <v>75</v>
      </c>
      <c r="C109" s="50" t="s">
        <v>169</v>
      </c>
      <c r="D109" s="49" t="s">
        <v>19</v>
      </c>
      <c r="E109" s="49" t="s">
        <v>15</v>
      </c>
      <c r="F109" s="53"/>
      <c r="G109" s="53"/>
      <c r="H109" s="75">
        <f>H125</f>
        <v>38211.55</v>
      </c>
      <c r="I109" s="75">
        <f>I125</f>
        <v>38211.55</v>
      </c>
    </row>
    <row r="110" spans="2:9" s="13" customFormat="1" ht="20.25" customHeight="1" hidden="1">
      <c r="B110" s="57"/>
      <c r="C110" s="50" t="s">
        <v>169</v>
      </c>
      <c r="D110" s="50"/>
      <c r="E110" s="50"/>
      <c r="F110" s="50"/>
      <c r="G110" s="50"/>
      <c r="H110" s="76"/>
      <c r="I110" s="76"/>
    </row>
    <row r="111" spans="2:9" s="13" customFormat="1" ht="20.25" customHeight="1" hidden="1">
      <c r="B111" s="54" t="s">
        <v>45</v>
      </c>
      <c r="C111" s="50" t="s">
        <v>169</v>
      </c>
      <c r="D111" s="50" t="s">
        <v>19</v>
      </c>
      <c r="E111" s="50" t="s">
        <v>15</v>
      </c>
      <c r="F111" s="50" t="s">
        <v>79</v>
      </c>
      <c r="G111" s="50" t="s">
        <v>46</v>
      </c>
      <c r="H111" s="76">
        <v>0</v>
      </c>
      <c r="I111" s="76">
        <v>0</v>
      </c>
    </row>
    <row r="112" spans="2:9" s="13" customFormat="1" ht="24.75" customHeight="1" hidden="1">
      <c r="B112" s="54" t="s">
        <v>81</v>
      </c>
      <c r="C112" s="50" t="s">
        <v>169</v>
      </c>
      <c r="D112" s="50" t="s">
        <v>19</v>
      </c>
      <c r="E112" s="50" t="s">
        <v>15</v>
      </c>
      <c r="F112" s="50" t="s">
        <v>109</v>
      </c>
      <c r="G112" s="50"/>
      <c r="H112" s="76"/>
      <c r="I112" s="76"/>
    </row>
    <row r="113" spans="2:9" s="13" customFormat="1" ht="24.75" customHeight="1" hidden="1">
      <c r="B113" s="54" t="s">
        <v>99</v>
      </c>
      <c r="C113" s="50" t="s">
        <v>169</v>
      </c>
      <c r="D113" s="50" t="s">
        <v>19</v>
      </c>
      <c r="E113" s="50" t="s">
        <v>15</v>
      </c>
      <c r="F113" s="50" t="s">
        <v>109</v>
      </c>
      <c r="G113" s="50" t="s">
        <v>93</v>
      </c>
      <c r="H113" s="76"/>
      <c r="I113" s="76"/>
    </row>
    <row r="114" spans="2:9" s="13" customFormat="1" ht="20.25" customHeight="1" hidden="1">
      <c r="B114" s="54" t="s">
        <v>98</v>
      </c>
      <c r="C114" s="50" t="s">
        <v>169</v>
      </c>
      <c r="D114" s="50" t="s">
        <v>19</v>
      </c>
      <c r="E114" s="50" t="s">
        <v>15</v>
      </c>
      <c r="F114" s="50" t="s">
        <v>109</v>
      </c>
      <c r="G114" s="50" t="s">
        <v>92</v>
      </c>
      <c r="H114" s="76">
        <v>0</v>
      </c>
      <c r="I114" s="76">
        <v>0</v>
      </c>
    </row>
    <row r="115" spans="2:9" s="13" customFormat="1" ht="78.75" customHeight="1" hidden="1">
      <c r="B115" s="54" t="s">
        <v>127</v>
      </c>
      <c r="C115" s="50" t="s">
        <v>169</v>
      </c>
      <c r="D115" s="50" t="s">
        <v>19</v>
      </c>
      <c r="E115" s="50" t="s">
        <v>15</v>
      </c>
      <c r="F115" s="50" t="s">
        <v>129</v>
      </c>
      <c r="G115" s="50"/>
      <c r="H115" s="76">
        <f>H116</f>
        <v>0</v>
      </c>
      <c r="I115" s="76">
        <f>I116</f>
        <v>0</v>
      </c>
    </row>
    <row r="116" spans="2:9" s="13" customFormat="1" ht="38.25" customHeight="1" hidden="1">
      <c r="B116" s="54" t="s">
        <v>99</v>
      </c>
      <c r="C116" s="50" t="s">
        <v>169</v>
      </c>
      <c r="D116" s="50" t="s">
        <v>19</v>
      </c>
      <c r="E116" s="50" t="s">
        <v>15</v>
      </c>
      <c r="F116" s="50" t="s">
        <v>129</v>
      </c>
      <c r="G116" s="50" t="s">
        <v>93</v>
      </c>
      <c r="H116" s="76">
        <f>H117</f>
        <v>0</v>
      </c>
      <c r="I116" s="76">
        <f>I117</f>
        <v>0</v>
      </c>
    </row>
    <row r="117" spans="2:9" s="13" customFormat="1" ht="38.25" customHeight="1" hidden="1">
      <c r="B117" s="54" t="s">
        <v>98</v>
      </c>
      <c r="C117" s="50" t="s">
        <v>169</v>
      </c>
      <c r="D117" s="50" t="s">
        <v>19</v>
      </c>
      <c r="E117" s="50" t="s">
        <v>15</v>
      </c>
      <c r="F117" s="50" t="s">
        <v>129</v>
      </c>
      <c r="G117" s="50" t="s">
        <v>92</v>
      </c>
      <c r="H117" s="76">
        <v>0</v>
      </c>
      <c r="I117" s="76">
        <v>0</v>
      </c>
    </row>
    <row r="118" spans="2:9" s="13" customFormat="1" ht="60.75" customHeight="1" hidden="1">
      <c r="B118" s="54" t="s">
        <v>106</v>
      </c>
      <c r="C118" s="50" t="s">
        <v>169</v>
      </c>
      <c r="D118" s="50" t="s">
        <v>19</v>
      </c>
      <c r="E118" s="50" t="s">
        <v>15</v>
      </c>
      <c r="F118" s="50" t="s">
        <v>107</v>
      </c>
      <c r="G118" s="50"/>
      <c r="H118" s="76">
        <f>H119</f>
        <v>0</v>
      </c>
      <c r="I118" s="76">
        <f>I119</f>
        <v>0</v>
      </c>
    </row>
    <row r="119" spans="2:9" s="13" customFormat="1" ht="30.75" customHeight="1" hidden="1">
      <c r="B119" s="54" t="s">
        <v>123</v>
      </c>
      <c r="C119" s="50" t="s">
        <v>169</v>
      </c>
      <c r="D119" s="50" t="s">
        <v>19</v>
      </c>
      <c r="E119" s="50" t="s">
        <v>15</v>
      </c>
      <c r="F119" s="50" t="s">
        <v>107</v>
      </c>
      <c r="G119" s="50" t="s">
        <v>93</v>
      </c>
      <c r="H119" s="76">
        <f>H120</f>
        <v>0</v>
      </c>
      <c r="I119" s="76">
        <f>I120</f>
        <v>0</v>
      </c>
    </row>
    <row r="120" spans="2:9" s="13" customFormat="1" ht="35.25" customHeight="1" hidden="1">
      <c r="B120" s="54" t="s">
        <v>122</v>
      </c>
      <c r="C120" s="50" t="s">
        <v>169</v>
      </c>
      <c r="D120" s="50" t="s">
        <v>19</v>
      </c>
      <c r="E120" s="50" t="s">
        <v>15</v>
      </c>
      <c r="F120" s="50" t="s">
        <v>107</v>
      </c>
      <c r="G120" s="50" t="s">
        <v>92</v>
      </c>
      <c r="H120" s="76">
        <v>0</v>
      </c>
      <c r="I120" s="76">
        <v>0</v>
      </c>
    </row>
    <row r="121" spans="2:9" s="13" customFormat="1" ht="48" customHeight="1" hidden="1">
      <c r="B121" s="54" t="s">
        <v>106</v>
      </c>
      <c r="C121" s="50" t="s">
        <v>169</v>
      </c>
      <c r="D121" s="50" t="s">
        <v>19</v>
      </c>
      <c r="E121" s="50" t="s">
        <v>15</v>
      </c>
      <c r="F121" s="50" t="s">
        <v>108</v>
      </c>
      <c r="G121" s="50"/>
      <c r="H121" s="76">
        <f>H122</f>
        <v>0</v>
      </c>
      <c r="I121" s="76">
        <f>I122</f>
        <v>0</v>
      </c>
    </row>
    <row r="122" spans="2:9" s="13" customFormat="1" ht="38.25" customHeight="1" hidden="1">
      <c r="B122" s="54" t="s">
        <v>123</v>
      </c>
      <c r="C122" s="50" t="s">
        <v>169</v>
      </c>
      <c r="D122" s="50" t="s">
        <v>19</v>
      </c>
      <c r="E122" s="50" t="s">
        <v>15</v>
      </c>
      <c r="F122" s="50" t="s">
        <v>108</v>
      </c>
      <c r="G122" s="50" t="s">
        <v>93</v>
      </c>
      <c r="H122" s="76">
        <f>H123</f>
        <v>0</v>
      </c>
      <c r="I122" s="76">
        <f>I123</f>
        <v>0</v>
      </c>
    </row>
    <row r="123" spans="2:9" s="13" customFormat="1" ht="36" customHeight="1" hidden="1">
      <c r="B123" s="54" t="s">
        <v>122</v>
      </c>
      <c r="C123" s="50" t="s">
        <v>169</v>
      </c>
      <c r="D123" s="50" t="s">
        <v>19</v>
      </c>
      <c r="E123" s="50" t="s">
        <v>15</v>
      </c>
      <c r="F123" s="50" t="s">
        <v>108</v>
      </c>
      <c r="G123" s="50" t="s">
        <v>92</v>
      </c>
      <c r="H123" s="76">
        <v>0</v>
      </c>
      <c r="I123" s="76">
        <v>0</v>
      </c>
    </row>
    <row r="124" spans="2:9" s="13" customFormat="1" ht="25.5" customHeight="1" hidden="1">
      <c r="B124" s="54"/>
      <c r="C124" s="50" t="s">
        <v>169</v>
      </c>
      <c r="D124" s="50"/>
      <c r="E124" s="50"/>
      <c r="F124" s="50"/>
      <c r="G124" s="50"/>
      <c r="H124" s="76"/>
      <c r="I124" s="76"/>
    </row>
    <row r="125" spans="2:9" s="13" customFormat="1" ht="86.25" customHeight="1">
      <c r="B125" s="67" t="s">
        <v>200</v>
      </c>
      <c r="C125" s="50" t="s">
        <v>169</v>
      </c>
      <c r="D125" s="50" t="s">
        <v>19</v>
      </c>
      <c r="E125" s="50" t="s">
        <v>15</v>
      </c>
      <c r="F125" s="66">
        <v>9502083097</v>
      </c>
      <c r="G125" s="50"/>
      <c r="H125" s="76">
        <f>SUM(H126)</f>
        <v>38211.55</v>
      </c>
      <c r="I125" s="76">
        <f>SUM(I126)</f>
        <v>38211.55</v>
      </c>
    </row>
    <row r="126" spans="2:9" s="13" customFormat="1" ht="40.5" customHeight="1">
      <c r="B126" s="54" t="s">
        <v>131</v>
      </c>
      <c r="C126" s="50" t="s">
        <v>169</v>
      </c>
      <c r="D126" s="50" t="s">
        <v>19</v>
      </c>
      <c r="E126" s="50" t="s">
        <v>15</v>
      </c>
      <c r="F126" s="66">
        <v>9502083097</v>
      </c>
      <c r="G126" s="50" t="s">
        <v>93</v>
      </c>
      <c r="H126" s="76">
        <f>SUM(H127)</f>
        <v>38211.55</v>
      </c>
      <c r="I126" s="76">
        <f>SUM(I127)</f>
        <v>38211.55</v>
      </c>
    </row>
    <row r="127" spans="2:9" s="13" customFormat="1" ht="30">
      <c r="B127" s="54" t="s">
        <v>122</v>
      </c>
      <c r="C127" s="50" t="s">
        <v>169</v>
      </c>
      <c r="D127" s="50" t="s">
        <v>19</v>
      </c>
      <c r="E127" s="50" t="s">
        <v>15</v>
      </c>
      <c r="F127" s="66">
        <v>9502083097</v>
      </c>
      <c r="G127" s="50" t="s">
        <v>92</v>
      </c>
      <c r="H127" s="76">
        <v>38211.55</v>
      </c>
      <c r="I127" s="76">
        <v>38211.55</v>
      </c>
    </row>
    <row r="128" spans="2:9" s="13" customFormat="1" ht="30" customHeight="1">
      <c r="B128" s="51" t="s">
        <v>21</v>
      </c>
      <c r="C128" s="50" t="s">
        <v>169</v>
      </c>
      <c r="D128" s="53" t="s">
        <v>19</v>
      </c>
      <c r="E128" s="53" t="s">
        <v>12</v>
      </c>
      <c r="F128" s="53"/>
      <c r="G128" s="53"/>
      <c r="H128" s="75">
        <f>SUM(H129+H138)</f>
        <v>0</v>
      </c>
      <c r="I128" s="75">
        <f>SUM(I129+I138)</f>
        <v>0</v>
      </c>
    </row>
    <row r="129" spans="2:9" s="13" customFormat="1" ht="51.75" customHeight="1">
      <c r="B129" s="62" t="s">
        <v>210</v>
      </c>
      <c r="C129" s="50" t="s">
        <v>169</v>
      </c>
      <c r="D129" s="63" t="s">
        <v>19</v>
      </c>
      <c r="E129" s="63" t="s">
        <v>12</v>
      </c>
      <c r="F129" s="63" t="s">
        <v>187</v>
      </c>
      <c r="G129" s="63"/>
      <c r="H129" s="78">
        <f aca="true" t="shared" si="9" ref="H129:I131">H130</f>
        <v>0</v>
      </c>
      <c r="I129" s="78">
        <f t="shared" si="9"/>
        <v>0</v>
      </c>
    </row>
    <row r="130" spans="2:9" s="13" customFormat="1" ht="31.5" customHeight="1">
      <c r="B130" s="64" t="s">
        <v>130</v>
      </c>
      <c r="C130" s="50" t="s">
        <v>169</v>
      </c>
      <c r="D130" s="63" t="s">
        <v>19</v>
      </c>
      <c r="E130" s="63" t="s">
        <v>12</v>
      </c>
      <c r="F130" s="63" t="s">
        <v>188</v>
      </c>
      <c r="G130" s="63"/>
      <c r="H130" s="78">
        <f t="shared" si="9"/>
        <v>0</v>
      </c>
      <c r="I130" s="78">
        <f t="shared" si="9"/>
        <v>0</v>
      </c>
    </row>
    <row r="131" spans="2:9" s="13" customFormat="1" ht="33" customHeight="1">
      <c r="B131" s="54" t="s">
        <v>208</v>
      </c>
      <c r="C131" s="50" t="s">
        <v>169</v>
      </c>
      <c r="D131" s="63" t="s">
        <v>19</v>
      </c>
      <c r="E131" s="63" t="s">
        <v>12</v>
      </c>
      <c r="F131" s="63" t="s">
        <v>188</v>
      </c>
      <c r="G131" s="63" t="s">
        <v>93</v>
      </c>
      <c r="H131" s="78">
        <f t="shared" si="9"/>
        <v>0</v>
      </c>
      <c r="I131" s="78">
        <f t="shared" si="9"/>
        <v>0</v>
      </c>
    </row>
    <row r="132" spans="2:9" s="13" customFormat="1" ht="29.25" customHeight="1">
      <c r="B132" s="54" t="s">
        <v>122</v>
      </c>
      <c r="C132" s="50" t="s">
        <v>169</v>
      </c>
      <c r="D132" s="63" t="s">
        <v>19</v>
      </c>
      <c r="E132" s="63" t="s">
        <v>12</v>
      </c>
      <c r="F132" s="63" t="s">
        <v>189</v>
      </c>
      <c r="G132" s="63" t="s">
        <v>92</v>
      </c>
      <c r="H132" s="78">
        <v>0</v>
      </c>
      <c r="I132" s="78">
        <v>0</v>
      </c>
    </row>
    <row r="133" spans="2:9" s="13" customFormat="1" ht="22.5" customHeight="1" hidden="1">
      <c r="B133" s="54" t="s">
        <v>111</v>
      </c>
      <c r="C133" s="50" t="s">
        <v>169</v>
      </c>
      <c r="D133" s="50" t="s">
        <v>19</v>
      </c>
      <c r="E133" s="50" t="s">
        <v>12</v>
      </c>
      <c r="F133" s="50" t="s">
        <v>146</v>
      </c>
      <c r="G133" s="50"/>
      <c r="H133" s="76">
        <f aca="true" t="shared" si="10" ref="H133:I136">H134</f>
        <v>0</v>
      </c>
      <c r="I133" s="76">
        <f t="shared" si="10"/>
        <v>0</v>
      </c>
    </row>
    <row r="134" spans="2:9" s="13" customFormat="1" ht="18" customHeight="1" hidden="1">
      <c r="B134" s="54" t="s">
        <v>110</v>
      </c>
      <c r="C134" s="50" t="s">
        <v>169</v>
      </c>
      <c r="D134" s="50" t="s">
        <v>19</v>
      </c>
      <c r="E134" s="50" t="s">
        <v>12</v>
      </c>
      <c r="F134" s="50" t="s">
        <v>152</v>
      </c>
      <c r="G134" s="50"/>
      <c r="H134" s="76">
        <f t="shared" si="10"/>
        <v>0</v>
      </c>
      <c r="I134" s="76">
        <f t="shared" si="10"/>
        <v>0</v>
      </c>
    </row>
    <row r="135" spans="2:9" s="13" customFormat="1" ht="18" customHeight="1" hidden="1">
      <c r="B135" s="54" t="s">
        <v>1</v>
      </c>
      <c r="C135" s="50" t="s">
        <v>169</v>
      </c>
      <c r="D135" s="50" t="s">
        <v>19</v>
      </c>
      <c r="E135" s="50" t="s">
        <v>12</v>
      </c>
      <c r="F135" s="50" t="s">
        <v>150</v>
      </c>
      <c r="G135" s="50"/>
      <c r="H135" s="76">
        <f t="shared" si="10"/>
        <v>0</v>
      </c>
      <c r="I135" s="76">
        <f t="shared" si="10"/>
        <v>0</v>
      </c>
    </row>
    <row r="136" spans="2:9" s="13" customFormat="1" ht="29.25" customHeight="1" hidden="1">
      <c r="B136" s="54" t="s">
        <v>131</v>
      </c>
      <c r="C136" s="50" t="s">
        <v>169</v>
      </c>
      <c r="D136" s="50" t="s">
        <v>19</v>
      </c>
      <c r="E136" s="50" t="s">
        <v>12</v>
      </c>
      <c r="F136" s="50" t="s">
        <v>150</v>
      </c>
      <c r="G136" s="50" t="s">
        <v>93</v>
      </c>
      <c r="H136" s="76">
        <f t="shared" si="10"/>
        <v>0</v>
      </c>
      <c r="I136" s="76">
        <f t="shared" si="10"/>
        <v>0</v>
      </c>
    </row>
    <row r="137" spans="2:9" s="13" customFormat="1" ht="32.25" customHeight="1" hidden="1">
      <c r="B137" s="54" t="s">
        <v>122</v>
      </c>
      <c r="C137" s="50" t="s">
        <v>169</v>
      </c>
      <c r="D137" s="50" t="s">
        <v>19</v>
      </c>
      <c r="E137" s="50" t="s">
        <v>12</v>
      </c>
      <c r="F137" s="50" t="s">
        <v>151</v>
      </c>
      <c r="G137" s="50" t="s">
        <v>92</v>
      </c>
      <c r="H137" s="76">
        <v>0</v>
      </c>
      <c r="I137" s="76">
        <v>0</v>
      </c>
    </row>
    <row r="138" spans="2:9" s="13" customFormat="1" ht="34.5" customHeight="1">
      <c r="B138" s="36" t="s">
        <v>110</v>
      </c>
      <c r="C138" s="50" t="s">
        <v>169</v>
      </c>
      <c r="D138" s="63" t="s">
        <v>19</v>
      </c>
      <c r="E138" s="63" t="s">
        <v>12</v>
      </c>
      <c r="F138" s="63" t="s">
        <v>194</v>
      </c>
      <c r="G138" s="50"/>
      <c r="H138" s="76">
        <f aca="true" t="shared" si="11" ref="H138:I140">SUM(H139)</f>
        <v>0</v>
      </c>
      <c r="I138" s="76">
        <f t="shared" si="11"/>
        <v>0</v>
      </c>
    </row>
    <row r="139" spans="2:9" s="13" customFormat="1" ht="32.25" customHeight="1">
      <c r="B139" s="36" t="s">
        <v>185</v>
      </c>
      <c r="C139" s="50" t="s">
        <v>169</v>
      </c>
      <c r="D139" s="63" t="s">
        <v>19</v>
      </c>
      <c r="E139" s="63" t="s">
        <v>12</v>
      </c>
      <c r="F139" s="37" t="s">
        <v>186</v>
      </c>
      <c r="G139" s="50"/>
      <c r="H139" s="76">
        <f t="shared" si="11"/>
        <v>0</v>
      </c>
      <c r="I139" s="76">
        <f t="shared" si="11"/>
        <v>0</v>
      </c>
    </row>
    <row r="140" spans="2:9" s="13" customFormat="1" ht="32.25" customHeight="1">
      <c r="B140" s="54" t="s">
        <v>208</v>
      </c>
      <c r="C140" s="50" t="s">
        <v>169</v>
      </c>
      <c r="D140" s="63" t="s">
        <v>19</v>
      </c>
      <c r="E140" s="63" t="s">
        <v>12</v>
      </c>
      <c r="F140" s="37" t="s">
        <v>186</v>
      </c>
      <c r="G140" s="50" t="s">
        <v>93</v>
      </c>
      <c r="H140" s="76">
        <f t="shared" si="11"/>
        <v>0</v>
      </c>
      <c r="I140" s="76">
        <f t="shared" si="11"/>
        <v>0</v>
      </c>
    </row>
    <row r="141" spans="2:9" s="13" customFormat="1" ht="33.75" customHeight="1">
      <c r="B141" s="54" t="s">
        <v>122</v>
      </c>
      <c r="C141" s="50" t="s">
        <v>169</v>
      </c>
      <c r="D141" s="63" t="s">
        <v>19</v>
      </c>
      <c r="E141" s="63" t="s">
        <v>12</v>
      </c>
      <c r="F141" s="37" t="s">
        <v>186</v>
      </c>
      <c r="G141" s="50" t="s">
        <v>92</v>
      </c>
      <c r="H141" s="76">
        <v>0</v>
      </c>
      <c r="I141" s="76">
        <v>0</v>
      </c>
    </row>
    <row r="142" spans="2:9" s="13" customFormat="1" ht="20.25" customHeight="1">
      <c r="B142" s="57" t="s">
        <v>23</v>
      </c>
      <c r="C142" s="49" t="s">
        <v>169</v>
      </c>
      <c r="D142" s="49" t="s">
        <v>10</v>
      </c>
      <c r="E142" s="50"/>
      <c r="F142" s="50"/>
      <c r="G142" s="50"/>
      <c r="H142" s="77">
        <f>H151+H158</f>
        <v>311290.23</v>
      </c>
      <c r="I142" s="77">
        <f>I151+I158</f>
        <v>311290.23</v>
      </c>
    </row>
    <row r="143" spans="2:9" s="13" customFormat="1" ht="21" customHeight="1" hidden="1">
      <c r="B143" s="54" t="s">
        <v>30</v>
      </c>
      <c r="C143" s="50" t="s">
        <v>169</v>
      </c>
      <c r="D143" s="50" t="s">
        <v>10</v>
      </c>
      <c r="E143" s="50" t="s">
        <v>7</v>
      </c>
      <c r="F143" s="50"/>
      <c r="G143" s="50"/>
      <c r="H143" s="76">
        <f aca="true" t="shared" si="12" ref="H143:I145">H144</f>
        <v>0</v>
      </c>
      <c r="I143" s="76">
        <f t="shared" si="12"/>
        <v>0</v>
      </c>
    </row>
    <row r="144" spans="2:9" s="13" customFormat="1" ht="21.75" customHeight="1" hidden="1">
      <c r="B144" s="54" t="s">
        <v>31</v>
      </c>
      <c r="C144" s="50" t="s">
        <v>169</v>
      </c>
      <c r="D144" s="50" t="s">
        <v>10</v>
      </c>
      <c r="E144" s="50" t="s">
        <v>7</v>
      </c>
      <c r="F144" s="50" t="s">
        <v>32</v>
      </c>
      <c r="G144" s="50"/>
      <c r="H144" s="76">
        <f t="shared" si="12"/>
        <v>0</v>
      </c>
      <c r="I144" s="76">
        <f t="shared" si="12"/>
        <v>0</v>
      </c>
    </row>
    <row r="145" spans="2:9" s="13" customFormat="1" ht="19.5" customHeight="1" hidden="1">
      <c r="B145" s="33" t="s">
        <v>55</v>
      </c>
      <c r="C145" s="50" t="s">
        <v>169</v>
      </c>
      <c r="D145" s="50" t="s">
        <v>10</v>
      </c>
      <c r="E145" s="50" t="s">
        <v>7</v>
      </c>
      <c r="F145" s="50" t="s">
        <v>56</v>
      </c>
      <c r="G145" s="50"/>
      <c r="H145" s="76">
        <f t="shared" si="12"/>
        <v>0</v>
      </c>
      <c r="I145" s="76">
        <f t="shared" si="12"/>
        <v>0</v>
      </c>
    </row>
    <row r="146" spans="2:9" s="13" customFormat="1" ht="18.75" customHeight="1" hidden="1">
      <c r="B146" s="33" t="s">
        <v>38</v>
      </c>
      <c r="C146" s="50" t="s">
        <v>169</v>
      </c>
      <c r="D146" s="37" t="s">
        <v>10</v>
      </c>
      <c r="E146" s="37" t="s">
        <v>7</v>
      </c>
      <c r="F146" s="37" t="s">
        <v>56</v>
      </c>
      <c r="G146" s="37" t="s">
        <v>39</v>
      </c>
      <c r="H146" s="79"/>
      <c r="I146" s="79"/>
    </row>
    <row r="147" spans="2:9" s="13" customFormat="1" ht="21.75" customHeight="1" hidden="1">
      <c r="B147" s="33" t="s">
        <v>57</v>
      </c>
      <c r="C147" s="50" t="s">
        <v>169</v>
      </c>
      <c r="D147" s="37" t="s">
        <v>10</v>
      </c>
      <c r="E147" s="37" t="s">
        <v>7</v>
      </c>
      <c r="F147" s="37" t="s">
        <v>58</v>
      </c>
      <c r="G147" s="37"/>
      <c r="H147" s="76"/>
      <c r="I147" s="76"/>
    </row>
    <row r="148" spans="2:9" s="13" customFormat="1" ht="17.25" customHeight="1" hidden="1">
      <c r="B148" s="33" t="s">
        <v>38</v>
      </c>
      <c r="C148" s="50" t="s">
        <v>169</v>
      </c>
      <c r="D148" s="37" t="s">
        <v>10</v>
      </c>
      <c r="E148" s="37" t="s">
        <v>7</v>
      </c>
      <c r="F148" s="37" t="s">
        <v>58</v>
      </c>
      <c r="G148" s="37" t="s">
        <v>39</v>
      </c>
      <c r="H148" s="76"/>
      <c r="I148" s="76"/>
    </row>
    <row r="149" spans="2:9" s="13" customFormat="1" ht="18" customHeight="1" hidden="1">
      <c r="B149" s="33" t="s">
        <v>60</v>
      </c>
      <c r="C149" s="50" t="s">
        <v>169</v>
      </c>
      <c r="D149" s="37" t="s">
        <v>10</v>
      </c>
      <c r="E149" s="37" t="s">
        <v>7</v>
      </c>
      <c r="F149" s="37" t="s">
        <v>61</v>
      </c>
      <c r="G149" s="37"/>
      <c r="H149" s="76"/>
      <c r="I149" s="76"/>
    </row>
    <row r="150" spans="2:9" s="13" customFormat="1" ht="18" customHeight="1" hidden="1">
      <c r="B150" s="33" t="s">
        <v>38</v>
      </c>
      <c r="C150" s="50" t="s">
        <v>169</v>
      </c>
      <c r="D150" s="37" t="s">
        <v>10</v>
      </c>
      <c r="E150" s="37" t="s">
        <v>7</v>
      </c>
      <c r="F150" s="37" t="s">
        <v>61</v>
      </c>
      <c r="G150" s="37" t="s">
        <v>39</v>
      </c>
      <c r="H150" s="76"/>
      <c r="I150" s="76"/>
    </row>
    <row r="151" spans="2:9" s="13" customFormat="1" ht="18" customHeight="1">
      <c r="B151" s="30" t="s">
        <v>170</v>
      </c>
      <c r="C151" s="50" t="s">
        <v>169</v>
      </c>
      <c r="D151" s="59" t="s">
        <v>10</v>
      </c>
      <c r="E151" s="59" t="s">
        <v>7</v>
      </c>
      <c r="F151" s="59"/>
      <c r="G151" s="59"/>
      <c r="H151" s="75">
        <f aca="true" t="shared" si="13" ref="H151:I155">H152</f>
        <v>0</v>
      </c>
      <c r="I151" s="75">
        <f t="shared" si="13"/>
        <v>0</v>
      </c>
    </row>
    <row r="152" spans="2:9" s="13" customFormat="1" ht="37.5" customHeight="1">
      <c r="B152" s="33" t="s">
        <v>126</v>
      </c>
      <c r="C152" s="50" t="s">
        <v>169</v>
      </c>
      <c r="D152" s="37" t="s">
        <v>10</v>
      </c>
      <c r="E152" s="37" t="s">
        <v>7</v>
      </c>
      <c r="F152" s="37" t="s">
        <v>166</v>
      </c>
      <c r="G152" s="37"/>
      <c r="H152" s="76">
        <f t="shared" si="13"/>
        <v>0</v>
      </c>
      <c r="I152" s="76">
        <f t="shared" si="13"/>
        <v>0</v>
      </c>
    </row>
    <row r="153" spans="2:9" s="13" customFormat="1" ht="21.75" customHeight="1">
      <c r="B153" s="33" t="s">
        <v>171</v>
      </c>
      <c r="C153" s="50" t="s">
        <v>169</v>
      </c>
      <c r="D153" s="37" t="s">
        <v>10</v>
      </c>
      <c r="E153" s="37" t="s">
        <v>7</v>
      </c>
      <c r="F153" s="37" t="s">
        <v>172</v>
      </c>
      <c r="G153" s="37"/>
      <c r="H153" s="76">
        <f t="shared" si="13"/>
        <v>0</v>
      </c>
      <c r="I153" s="76">
        <f t="shared" si="13"/>
        <v>0</v>
      </c>
    </row>
    <row r="154" spans="2:9" s="13" customFormat="1" ht="27" customHeight="1">
      <c r="B154" s="38" t="s">
        <v>190</v>
      </c>
      <c r="C154" s="50" t="s">
        <v>169</v>
      </c>
      <c r="D154" s="37" t="s">
        <v>10</v>
      </c>
      <c r="E154" s="37" t="s">
        <v>7</v>
      </c>
      <c r="F154" s="39" t="s">
        <v>191</v>
      </c>
      <c r="G154" s="37"/>
      <c r="H154" s="76">
        <f t="shared" si="13"/>
        <v>0</v>
      </c>
      <c r="I154" s="76">
        <f t="shared" si="13"/>
        <v>0</v>
      </c>
    </row>
    <row r="155" spans="2:9" s="13" customFormat="1" ht="23.25" customHeight="1">
      <c r="B155" s="54" t="s">
        <v>133</v>
      </c>
      <c r="C155" s="50" t="s">
        <v>169</v>
      </c>
      <c r="D155" s="50" t="s">
        <v>10</v>
      </c>
      <c r="E155" s="50" t="s">
        <v>7</v>
      </c>
      <c r="F155" s="39" t="s">
        <v>191</v>
      </c>
      <c r="G155" s="50" t="s">
        <v>102</v>
      </c>
      <c r="H155" s="76">
        <f t="shared" si="13"/>
        <v>0</v>
      </c>
      <c r="I155" s="76">
        <f t="shared" si="13"/>
        <v>0</v>
      </c>
    </row>
    <row r="156" spans="2:9" s="13" customFormat="1" ht="33.75" customHeight="1">
      <c r="B156" s="54" t="s">
        <v>97</v>
      </c>
      <c r="C156" s="50" t="s">
        <v>169</v>
      </c>
      <c r="D156" s="50" t="s">
        <v>10</v>
      </c>
      <c r="E156" s="50" t="s">
        <v>7</v>
      </c>
      <c r="F156" s="39" t="s">
        <v>191</v>
      </c>
      <c r="G156" s="50" t="s">
        <v>95</v>
      </c>
      <c r="H156" s="76">
        <v>0</v>
      </c>
      <c r="I156" s="76">
        <v>0</v>
      </c>
    </row>
    <row r="157" spans="2:9" s="13" customFormat="1" ht="21" customHeight="1" hidden="1">
      <c r="B157" s="33"/>
      <c r="C157" s="50" t="s">
        <v>169</v>
      </c>
      <c r="D157" s="50"/>
      <c r="E157" s="50"/>
      <c r="F157" s="50"/>
      <c r="G157" s="50"/>
      <c r="H157" s="76"/>
      <c r="I157" s="76"/>
    </row>
    <row r="158" spans="2:9" s="13" customFormat="1" ht="15" customHeight="1">
      <c r="B158" s="51" t="s">
        <v>34</v>
      </c>
      <c r="C158" s="50" t="s">
        <v>169</v>
      </c>
      <c r="D158" s="53" t="s">
        <v>10</v>
      </c>
      <c r="E158" s="53" t="s">
        <v>9</v>
      </c>
      <c r="F158" s="53"/>
      <c r="G158" s="53"/>
      <c r="H158" s="75">
        <f>SUM(H165)</f>
        <v>311290.23</v>
      </c>
      <c r="I158" s="75">
        <f>SUM(I165)</f>
        <v>311290.23</v>
      </c>
    </row>
    <row r="159" spans="2:9" s="13" customFormat="1" ht="19.5" customHeight="1" hidden="1">
      <c r="B159" s="54" t="s">
        <v>60</v>
      </c>
      <c r="C159" s="50" t="s">
        <v>169</v>
      </c>
      <c r="D159" s="50" t="s">
        <v>10</v>
      </c>
      <c r="E159" s="50" t="s">
        <v>9</v>
      </c>
      <c r="F159" s="50" t="s">
        <v>61</v>
      </c>
      <c r="G159" s="50"/>
      <c r="H159" s="76">
        <f>H160</f>
        <v>0</v>
      </c>
      <c r="I159" s="76">
        <f>I160</f>
        <v>0</v>
      </c>
    </row>
    <row r="160" spans="2:9" s="13" customFormat="1" ht="19.5" customHeight="1" hidden="1">
      <c r="B160" s="54" t="s">
        <v>38</v>
      </c>
      <c r="C160" s="50" t="s">
        <v>169</v>
      </c>
      <c r="D160" s="50" t="s">
        <v>10</v>
      </c>
      <c r="E160" s="50" t="s">
        <v>9</v>
      </c>
      <c r="F160" s="50" t="s">
        <v>61</v>
      </c>
      <c r="G160" s="50" t="s">
        <v>39</v>
      </c>
      <c r="H160" s="79"/>
      <c r="I160" s="79"/>
    </row>
    <row r="161" spans="2:9" s="13" customFormat="1" ht="19.5" customHeight="1" hidden="1">
      <c r="B161" s="54" t="s">
        <v>70</v>
      </c>
      <c r="C161" s="50" t="s">
        <v>169</v>
      </c>
      <c r="D161" s="50" t="s">
        <v>10</v>
      </c>
      <c r="E161" s="50" t="s">
        <v>9</v>
      </c>
      <c r="F161" s="50" t="s">
        <v>69</v>
      </c>
      <c r="G161" s="50"/>
      <c r="H161" s="79">
        <f>H162</f>
        <v>0</v>
      </c>
      <c r="I161" s="79">
        <f>I162</f>
        <v>0</v>
      </c>
    </row>
    <row r="162" spans="2:9" s="13" customFormat="1" ht="19.5" customHeight="1" hidden="1">
      <c r="B162" s="54" t="s">
        <v>50</v>
      </c>
      <c r="C162" s="50" t="s">
        <v>169</v>
      </c>
      <c r="D162" s="50" t="s">
        <v>10</v>
      </c>
      <c r="E162" s="50" t="s">
        <v>9</v>
      </c>
      <c r="F162" s="50" t="s">
        <v>69</v>
      </c>
      <c r="G162" s="50" t="s">
        <v>68</v>
      </c>
      <c r="H162" s="79">
        <v>0</v>
      </c>
      <c r="I162" s="79">
        <v>0</v>
      </c>
    </row>
    <row r="163" spans="2:9" s="13" customFormat="1" ht="28.5" customHeight="1" hidden="1">
      <c r="B163" s="54" t="s">
        <v>72</v>
      </c>
      <c r="C163" s="50" t="s">
        <v>169</v>
      </c>
      <c r="D163" s="50" t="s">
        <v>10</v>
      </c>
      <c r="E163" s="50" t="s">
        <v>9</v>
      </c>
      <c r="F163" s="50" t="s">
        <v>71</v>
      </c>
      <c r="G163" s="50"/>
      <c r="H163" s="79">
        <f>H164</f>
        <v>0</v>
      </c>
      <c r="I163" s="79">
        <f>I164</f>
        <v>0</v>
      </c>
    </row>
    <row r="164" spans="2:9" s="13" customFormat="1" ht="48.75" customHeight="1" hidden="1">
      <c r="B164" s="54" t="s">
        <v>50</v>
      </c>
      <c r="C164" s="50" t="s">
        <v>169</v>
      </c>
      <c r="D164" s="50" t="s">
        <v>10</v>
      </c>
      <c r="E164" s="50" t="s">
        <v>9</v>
      </c>
      <c r="F164" s="50" t="s">
        <v>71</v>
      </c>
      <c r="G164" s="50" t="s">
        <v>68</v>
      </c>
      <c r="H164" s="79">
        <v>0</v>
      </c>
      <c r="I164" s="79">
        <v>0</v>
      </c>
    </row>
    <row r="165" spans="2:9" s="13" customFormat="1" ht="30">
      <c r="B165" s="33" t="s">
        <v>126</v>
      </c>
      <c r="C165" s="50" t="s">
        <v>169</v>
      </c>
      <c r="D165" s="50" t="s">
        <v>10</v>
      </c>
      <c r="E165" s="50" t="s">
        <v>9</v>
      </c>
      <c r="F165" s="50" t="s">
        <v>166</v>
      </c>
      <c r="G165" s="50"/>
      <c r="H165" s="76">
        <f>SUM(H166)</f>
        <v>311290.23</v>
      </c>
      <c r="I165" s="76">
        <f>I166</f>
        <v>311290.23</v>
      </c>
    </row>
    <row r="166" spans="2:9" s="13" customFormat="1" ht="21" customHeight="1">
      <c r="B166" s="54" t="s">
        <v>112</v>
      </c>
      <c r="C166" s="50" t="s">
        <v>169</v>
      </c>
      <c r="D166" s="50" t="s">
        <v>10</v>
      </c>
      <c r="E166" s="50" t="s">
        <v>9</v>
      </c>
      <c r="F166" s="50" t="s">
        <v>167</v>
      </c>
      <c r="G166" s="50"/>
      <c r="H166" s="76">
        <f>SUM(H167+H187)</f>
        <v>311290.23</v>
      </c>
      <c r="I166" s="76">
        <f>SUM(I167+I187)</f>
        <v>311290.23</v>
      </c>
    </row>
    <row r="167" spans="2:9" s="13" customFormat="1" ht="19.5" customHeight="1">
      <c r="B167" s="54" t="s">
        <v>35</v>
      </c>
      <c r="C167" s="50" t="s">
        <v>169</v>
      </c>
      <c r="D167" s="50" t="s">
        <v>10</v>
      </c>
      <c r="E167" s="50" t="s">
        <v>9</v>
      </c>
      <c r="F167" s="50" t="s">
        <v>164</v>
      </c>
      <c r="G167" s="50"/>
      <c r="H167" s="80">
        <f>H168</f>
        <v>262255.06</v>
      </c>
      <c r="I167" s="80">
        <f>I168</f>
        <v>262255.06</v>
      </c>
    </row>
    <row r="168" spans="2:9" s="13" customFormat="1" ht="31.5" customHeight="1">
      <c r="B168" s="54" t="s">
        <v>208</v>
      </c>
      <c r="C168" s="50" t="s">
        <v>169</v>
      </c>
      <c r="D168" s="50" t="s">
        <v>10</v>
      </c>
      <c r="E168" s="50" t="s">
        <v>9</v>
      </c>
      <c r="F168" s="50" t="s">
        <v>164</v>
      </c>
      <c r="G168" s="50" t="s">
        <v>93</v>
      </c>
      <c r="H168" s="80">
        <f>SUM(H169:H186)</f>
        <v>262255.06</v>
      </c>
      <c r="I168" s="80">
        <f>SUM(I169+I186)</f>
        <v>262255.06</v>
      </c>
    </row>
    <row r="169" spans="2:9" s="13" customFormat="1" ht="30.75" customHeight="1">
      <c r="B169" s="54" t="s">
        <v>122</v>
      </c>
      <c r="C169" s="50" t="s">
        <v>169</v>
      </c>
      <c r="D169" s="50" t="s">
        <v>10</v>
      </c>
      <c r="E169" s="50" t="s">
        <v>9</v>
      </c>
      <c r="F169" s="50" t="s">
        <v>164</v>
      </c>
      <c r="G169" s="50" t="s">
        <v>92</v>
      </c>
      <c r="H169" s="80">
        <v>134451</v>
      </c>
      <c r="I169" s="80">
        <v>134451</v>
      </c>
    </row>
    <row r="170" spans="2:9" s="13" customFormat="1" ht="23.25" customHeight="1" hidden="1">
      <c r="B170" s="54" t="s">
        <v>153</v>
      </c>
      <c r="C170" s="50" t="s">
        <v>169</v>
      </c>
      <c r="D170" s="50" t="s">
        <v>10</v>
      </c>
      <c r="E170" s="50" t="s">
        <v>9</v>
      </c>
      <c r="F170" s="50" t="s">
        <v>165</v>
      </c>
      <c r="G170" s="50"/>
      <c r="H170" s="80">
        <f>H172</f>
        <v>0</v>
      </c>
      <c r="I170" s="80">
        <f>I172</f>
        <v>0</v>
      </c>
    </row>
    <row r="171" spans="2:9" s="13" customFormat="1" ht="34.5" customHeight="1" hidden="1">
      <c r="B171" s="54" t="s">
        <v>123</v>
      </c>
      <c r="C171" s="50" t="s">
        <v>169</v>
      </c>
      <c r="D171" s="50" t="s">
        <v>10</v>
      </c>
      <c r="E171" s="50" t="s">
        <v>9</v>
      </c>
      <c r="F171" s="50" t="s">
        <v>165</v>
      </c>
      <c r="G171" s="50" t="s">
        <v>93</v>
      </c>
      <c r="H171" s="80">
        <f>H172</f>
        <v>0</v>
      </c>
      <c r="I171" s="80">
        <f>I172</f>
        <v>0</v>
      </c>
    </row>
    <row r="172" spans="2:9" s="13" customFormat="1" ht="36.75" customHeight="1" hidden="1">
      <c r="B172" s="54" t="s">
        <v>98</v>
      </c>
      <c r="C172" s="50" t="s">
        <v>169</v>
      </c>
      <c r="D172" s="50" t="s">
        <v>10</v>
      </c>
      <c r="E172" s="50" t="s">
        <v>9</v>
      </c>
      <c r="F172" s="50" t="s">
        <v>165</v>
      </c>
      <c r="G172" s="50" t="s">
        <v>92</v>
      </c>
      <c r="H172" s="80">
        <v>0</v>
      </c>
      <c r="I172" s="80">
        <v>0</v>
      </c>
    </row>
    <row r="173" spans="2:9" s="13" customFormat="1" ht="33.75" customHeight="1" hidden="1">
      <c r="B173" s="54" t="s">
        <v>59</v>
      </c>
      <c r="C173" s="50" t="s">
        <v>169</v>
      </c>
      <c r="D173" s="50" t="s">
        <v>10</v>
      </c>
      <c r="E173" s="50" t="s">
        <v>9</v>
      </c>
      <c r="F173" s="50" t="s">
        <v>113</v>
      </c>
      <c r="G173" s="50"/>
      <c r="H173" s="80">
        <f>H174</f>
        <v>0</v>
      </c>
      <c r="I173" s="80">
        <f>I174</f>
        <v>0</v>
      </c>
    </row>
    <row r="174" spans="2:9" s="13" customFormat="1" ht="33.75" customHeight="1" hidden="1">
      <c r="B174" s="54" t="s">
        <v>123</v>
      </c>
      <c r="C174" s="50" t="s">
        <v>169</v>
      </c>
      <c r="D174" s="50" t="s">
        <v>10</v>
      </c>
      <c r="E174" s="50" t="s">
        <v>9</v>
      </c>
      <c r="F174" s="50" t="s">
        <v>113</v>
      </c>
      <c r="G174" s="50" t="s">
        <v>93</v>
      </c>
      <c r="H174" s="80">
        <f>H185</f>
        <v>0</v>
      </c>
      <c r="I174" s="80">
        <f>I185</f>
        <v>0</v>
      </c>
    </row>
    <row r="175" spans="2:9" s="13" customFormat="1" ht="17.25" customHeight="1" hidden="1">
      <c r="B175" s="54"/>
      <c r="C175" s="50" t="s">
        <v>169</v>
      </c>
      <c r="D175" s="50"/>
      <c r="E175" s="50"/>
      <c r="F175" s="50"/>
      <c r="G175" s="50"/>
      <c r="H175" s="80"/>
      <c r="I175" s="80"/>
    </row>
    <row r="176" spans="2:9" s="13" customFormat="1" ht="17.25" customHeight="1" hidden="1">
      <c r="B176" s="57" t="s">
        <v>28</v>
      </c>
      <c r="C176" s="50" t="s">
        <v>169</v>
      </c>
      <c r="D176" s="50"/>
      <c r="E176" s="50"/>
      <c r="F176" s="50"/>
      <c r="G176" s="50"/>
      <c r="H176" s="80"/>
      <c r="I176" s="80"/>
    </row>
    <row r="177" spans="2:9" s="13" customFormat="1" ht="18" customHeight="1" hidden="1">
      <c r="B177" s="54" t="s">
        <v>26</v>
      </c>
      <c r="C177" s="50" t="s">
        <v>169</v>
      </c>
      <c r="D177" s="50" t="s">
        <v>20</v>
      </c>
      <c r="E177" s="50"/>
      <c r="F177" s="50"/>
      <c r="G177" s="50"/>
      <c r="H177" s="80"/>
      <c r="I177" s="80"/>
    </row>
    <row r="178" spans="2:9" s="13" customFormat="1" ht="18" customHeight="1" hidden="1">
      <c r="B178" s="54" t="s">
        <v>24</v>
      </c>
      <c r="C178" s="50" t="s">
        <v>169</v>
      </c>
      <c r="D178" s="50" t="s">
        <v>20</v>
      </c>
      <c r="E178" s="50" t="s">
        <v>7</v>
      </c>
      <c r="F178" s="50"/>
      <c r="G178" s="50"/>
      <c r="H178" s="80"/>
      <c r="I178" s="80"/>
    </row>
    <row r="179" spans="2:9" s="13" customFormat="1" ht="19.5" customHeight="1" hidden="1">
      <c r="B179" s="54" t="s">
        <v>62</v>
      </c>
      <c r="C179" s="50" t="s">
        <v>169</v>
      </c>
      <c r="D179" s="50" t="s">
        <v>20</v>
      </c>
      <c r="E179" s="50" t="s">
        <v>7</v>
      </c>
      <c r="F179" s="50" t="s">
        <v>29</v>
      </c>
      <c r="G179" s="50"/>
      <c r="H179" s="80"/>
      <c r="I179" s="80"/>
    </row>
    <row r="180" spans="2:9" s="13" customFormat="1" ht="23.25" customHeight="1" hidden="1">
      <c r="B180" s="65" t="s">
        <v>3</v>
      </c>
      <c r="C180" s="50" t="s">
        <v>169</v>
      </c>
      <c r="D180" s="50" t="s">
        <v>20</v>
      </c>
      <c r="E180" s="50" t="s">
        <v>7</v>
      </c>
      <c r="F180" s="50" t="s">
        <v>51</v>
      </c>
      <c r="G180" s="50"/>
      <c r="H180" s="80"/>
      <c r="I180" s="80"/>
    </row>
    <row r="181" spans="2:9" s="13" customFormat="1" ht="14.25" customHeight="1" hidden="1">
      <c r="B181" s="54" t="s">
        <v>52</v>
      </c>
      <c r="C181" s="50" t="s">
        <v>169</v>
      </c>
      <c r="D181" s="50" t="s">
        <v>20</v>
      </c>
      <c r="E181" s="50" t="s">
        <v>7</v>
      </c>
      <c r="F181" s="50" t="s">
        <v>51</v>
      </c>
      <c r="G181" s="50" t="s">
        <v>53</v>
      </c>
      <c r="H181" s="80"/>
      <c r="I181" s="80"/>
    </row>
    <row r="182" spans="2:9" s="13" customFormat="1" ht="19.5" customHeight="1" hidden="1">
      <c r="B182" s="54" t="s">
        <v>25</v>
      </c>
      <c r="C182" s="50" t="s">
        <v>169</v>
      </c>
      <c r="D182" s="50" t="s">
        <v>20</v>
      </c>
      <c r="E182" s="50" t="s">
        <v>7</v>
      </c>
      <c r="F182" s="50" t="s">
        <v>27</v>
      </c>
      <c r="G182" s="50"/>
      <c r="H182" s="80"/>
      <c r="I182" s="80"/>
    </row>
    <row r="183" spans="2:9" s="13" customFormat="1" ht="15" customHeight="1" hidden="1">
      <c r="B183" s="65" t="s">
        <v>3</v>
      </c>
      <c r="C183" s="50" t="s">
        <v>169</v>
      </c>
      <c r="D183" s="50" t="s">
        <v>20</v>
      </c>
      <c r="E183" s="50" t="s">
        <v>7</v>
      </c>
      <c r="F183" s="50" t="s">
        <v>54</v>
      </c>
      <c r="G183" s="50"/>
      <c r="H183" s="80"/>
      <c r="I183" s="80"/>
    </row>
    <row r="184" spans="2:9" s="13" customFormat="1" ht="16.5" customHeight="1" hidden="1">
      <c r="B184" s="65" t="s">
        <v>52</v>
      </c>
      <c r="C184" s="50" t="s">
        <v>169</v>
      </c>
      <c r="D184" s="50" t="s">
        <v>20</v>
      </c>
      <c r="E184" s="50" t="s">
        <v>7</v>
      </c>
      <c r="F184" s="50" t="s">
        <v>54</v>
      </c>
      <c r="G184" s="50" t="s">
        <v>53</v>
      </c>
      <c r="H184" s="80"/>
      <c r="I184" s="80"/>
    </row>
    <row r="185" spans="2:9" s="13" customFormat="1" ht="30.75" customHeight="1" hidden="1">
      <c r="B185" s="54" t="s">
        <v>122</v>
      </c>
      <c r="C185" s="50" t="s">
        <v>169</v>
      </c>
      <c r="D185" s="50" t="s">
        <v>10</v>
      </c>
      <c r="E185" s="50" t="s">
        <v>9</v>
      </c>
      <c r="F185" s="50" t="s">
        <v>113</v>
      </c>
      <c r="G185" s="50" t="s">
        <v>92</v>
      </c>
      <c r="H185" s="80">
        <v>0</v>
      </c>
      <c r="I185" s="80">
        <v>0</v>
      </c>
    </row>
    <row r="186" spans="2:9" s="13" customFormat="1" ht="30.75" customHeight="1">
      <c r="B186" s="54" t="s">
        <v>193</v>
      </c>
      <c r="C186" s="50" t="s">
        <v>169</v>
      </c>
      <c r="D186" s="50" t="s">
        <v>10</v>
      </c>
      <c r="E186" s="50" t="s">
        <v>9</v>
      </c>
      <c r="F186" s="50" t="s">
        <v>195</v>
      </c>
      <c r="G186" s="50" t="s">
        <v>192</v>
      </c>
      <c r="H186" s="80">
        <v>127804.06</v>
      </c>
      <c r="I186" s="80">
        <v>127804.06</v>
      </c>
    </row>
    <row r="187" spans="2:9" s="13" customFormat="1" ht="30.75" customHeight="1">
      <c r="B187" s="54" t="s">
        <v>153</v>
      </c>
      <c r="C187" s="50" t="s">
        <v>169</v>
      </c>
      <c r="D187" s="50" t="s">
        <v>10</v>
      </c>
      <c r="E187" s="50" t="s">
        <v>9</v>
      </c>
      <c r="F187" s="50" t="s">
        <v>173</v>
      </c>
      <c r="G187" s="50"/>
      <c r="H187" s="80">
        <f>SUM(H188)</f>
        <v>49035.17</v>
      </c>
      <c r="I187" s="80">
        <f>SUM(I188)</f>
        <v>49035.17</v>
      </c>
    </row>
    <row r="188" spans="2:9" s="13" customFormat="1" ht="30.75" customHeight="1">
      <c r="B188" s="54" t="s">
        <v>208</v>
      </c>
      <c r="C188" s="50" t="s">
        <v>169</v>
      </c>
      <c r="D188" s="50" t="s">
        <v>10</v>
      </c>
      <c r="E188" s="50" t="s">
        <v>9</v>
      </c>
      <c r="F188" s="50" t="s">
        <v>173</v>
      </c>
      <c r="G188" s="50" t="s">
        <v>93</v>
      </c>
      <c r="H188" s="80">
        <f>SUM(H189)</f>
        <v>49035.17</v>
      </c>
      <c r="I188" s="80">
        <f>SUM(I189)</f>
        <v>49035.17</v>
      </c>
    </row>
    <row r="189" spans="2:9" s="13" customFormat="1" ht="40.5" customHeight="1">
      <c r="B189" s="54" t="s">
        <v>122</v>
      </c>
      <c r="C189" s="50" t="s">
        <v>169</v>
      </c>
      <c r="D189" s="50" t="s">
        <v>10</v>
      </c>
      <c r="E189" s="50" t="s">
        <v>9</v>
      </c>
      <c r="F189" s="50" t="s">
        <v>173</v>
      </c>
      <c r="G189" s="50" t="s">
        <v>92</v>
      </c>
      <c r="H189" s="81">
        <v>49035.17</v>
      </c>
      <c r="I189" s="82">
        <v>49035.17</v>
      </c>
    </row>
    <row r="190" spans="2:12" s="13" customFormat="1" ht="21" customHeight="1" thickBot="1">
      <c r="B190" s="45" t="s">
        <v>80</v>
      </c>
      <c r="C190" s="46"/>
      <c r="D190" s="46"/>
      <c r="E190" s="46"/>
      <c r="F190" s="46"/>
      <c r="G190" s="47"/>
      <c r="H190" s="83">
        <f>SUM(H12+H77+H88+H108+H142)</f>
        <v>3672813.9099999997</v>
      </c>
      <c r="I190" s="83">
        <f>SUM(I12+I77+I88+I108+I142)</f>
        <v>3652629.2699999996</v>
      </c>
      <c r="J190" s="23"/>
      <c r="K190" s="26"/>
      <c r="L190" s="26"/>
    </row>
    <row r="191" spans="2:8" s="3" customFormat="1" ht="16.5" customHeight="1">
      <c r="B191" s="6"/>
      <c r="C191" s="5"/>
      <c r="D191" s="5"/>
      <c r="E191" s="5"/>
      <c r="F191" s="5"/>
      <c r="G191" s="5"/>
      <c r="H191" s="4"/>
    </row>
    <row r="192" spans="3:11" s="3" customFormat="1" ht="16.5" customHeight="1">
      <c r="C192" s="5"/>
      <c r="D192" s="5"/>
      <c r="E192" s="5"/>
      <c r="F192" s="5"/>
      <c r="G192" s="5"/>
      <c r="H192" s="4"/>
      <c r="I192" s="4"/>
      <c r="K192" s="27"/>
    </row>
    <row r="193" spans="2:9" s="3" customFormat="1" ht="27.75" customHeight="1">
      <c r="B193" s="6"/>
      <c r="C193" s="5"/>
      <c r="D193" s="5"/>
      <c r="E193" s="5"/>
      <c r="F193" s="5"/>
      <c r="G193" s="5"/>
      <c r="H193" s="4"/>
      <c r="I193" s="27"/>
    </row>
    <row r="194" spans="2:9" s="3" customFormat="1" ht="15.75" customHeight="1">
      <c r="B194" s="7"/>
      <c r="C194" s="5"/>
      <c r="D194" s="5"/>
      <c r="E194" s="5"/>
      <c r="F194" s="5"/>
      <c r="G194" s="5"/>
      <c r="H194" s="4"/>
      <c r="I194" s="4"/>
    </row>
    <row r="195" spans="2:9" s="3" customFormat="1" ht="12" customHeight="1">
      <c r="B195" s="7"/>
      <c r="C195" s="5"/>
      <c r="D195" s="5"/>
      <c r="E195" s="5"/>
      <c r="F195" s="5"/>
      <c r="G195" s="5"/>
      <c r="H195" s="8"/>
      <c r="I195" s="4"/>
    </row>
    <row r="196" spans="2:9" s="3" customFormat="1" ht="11.25" customHeight="1">
      <c r="B196" s="7"/>
      <c r="C196" s="5"/>
      <c r="D196" s="5"/>
      <c r="E196" s="5"/>
      <c r="F196" s="5"/>
      <c r="G196" s="5"/>
      <c r="H196" s="8"/>
      <c r="I196" s="4"/>
    </row>
    <row r="197" spans="2:9" s="3" customFormat="1" ht="15" customHeight="1">
      <c r="B197" s="9"/>
      <c r="C197" s="5"/>
      <c r="D197" s="5"/>
      <c r="E197" s="5"/>
      <c r="F197" s="5"/>
      <c r="G197" s="5"/>
      <c r="H197" s="8"/>
      <c r="I197" s="4"/>
    </row>
    <row r="198" spans="2:9" s="3" customFormat="1" ht="11.25" customHeight="1">
      <c r="B198" s="6"/>
      <c r="C198" s="5"/>
      <c r="D198" s="5"/>
      <c r="E198" s="5"/>
      <c r="F198" s="5"/>
      <c r="G198" s="5"/>
      <c r="H198" s="8"/>
      <c r="I198" s="4"/>
    </row>
    <row r="199" spans="2:9" s="3" customFormat="1" ht="12" customHeight="1">
      <c r="B199" s="6"/>
      <c r="C199" s="5"/>
      <c r="D199" s="5"/>
      <c r="E199" s="5"/>
      <c r="F199" s="5"/>
      <c r="G199" s="5"/>
      <c r="H199" s="8"/>
      <c r="I199" s="4"/>
    </row>
    <row r="200" spans="2:9" s="3" customFormat="1" ht="12" customHeight="1">
      <c r="B200" s="6"/>
      <c r="C200" s="5"/>
      <c r="D200" s="5"/>
      <c r="E200" s="5"/>
      <c r="F200" s="5"/>
      <c r="G200" s="5"/>
      <c r="H200" s="8"/>
      <c r="I200" s="4"/>
    </row>
    <row r="201" spans="2:9" s="3" customFormat="1" ht="12" customHeight="1">
      <c r="B201" s="6"/>
      <c r="C201" s="5"/>
      <c r="D201" s="5"/>
      <c r="E201" s="5"/>
      <c r="F201" s="5"/>
      <c r="G201" s="5"/>
      <c r="H201" s="8"/>
      <c r="I201" s="4"/>
    </row>
    <row r="202" spans="2:9" s="3" customFormat="1" ht="12" customHeight="1">
      <c r="B202" s="6"/>
      <c r="C202" s="5"/>
      <c r="D202" s="5"/>
      <c r="E202" s="5"/>
      <c r="F202" s="5"/>
      <c r="G202" s="5"/>
      <c r="H202" s="8"/>
      <c r="I202" s="4"/>
    </row>
    <row r="203" spans="2:9" s="3" customFormat="1" ht="10.5" customHeight="1">
      <c r="B203" s="6"/>
      <c r="C203" s="5"/>
      <c r="D203" s="5"/>
      <c r="E203" s="5"/>
      <c r="F203" s="5"/>
      <c r="G203" s="5"/>
      <c r="H203" s="8"/>
      <c r="I203" s="4"/>
    </row>
    <row r="204" spans="2:9" s="3" customFormat="1" ht="9.75" customHeight="1">
      <c r="B204" s="6"/>
      <c r="C204" s="5"/>
      <c r="D204" s="5"/>
      <c r="E204" s="5"/>
      <c r="F204" s="5"/>
      <c r="G204" s="5"/>
      <c r="H204" s="8"/>
      <c r="I204" s="4"/>
    </row>
    <row r="205" spans="2:9" s="3" customFormat="1" ht="12.75" customHeight="1">
      <c r="B205" s="7"/>
      <c r="C205" s="5"/>
      <c r="D205" s="5"/>
      <c r="E205" s="5"/>
      <c r="F205" s="5"/>
      <c r="G205" s="5"/>
      <c r="H205" s="8"/>
      <c r="I205" s="4"/>
    </row>
    <row r="206" spans="2:9" s="3" customFormat="1" ht="11.25" customHeight="1">
      <c r="B206" s="7"/>
      <c r="C206" s="5"/>
      <c r="D206" s="5"/>
      <c r="E206" s="5"/>
      <c r="F206" s="5"/>
      <c r="G206" s="5"/>
      <c r="H206" s="8"/>
      <c r="I206" s="4"/>
    </row>
    <row r="207" spans="2:9" s="3" customFormat="1" ht="12" customHeight="1">
      <c r="B207" s="10"/>
      <c r="C207" s="11"/>
      <c r="D207" s="11"/>
      <c r="E207" s="11"/>
      <c r="F207" s="11"/>
      <c r="G207" s="11"/>
      <c r="H207" s="8"/>
      <c r="I207" s="12"/>
    </row>
    <row r="208" spans="2:9" s="3" customFormat="1" ht="12.75" customHeight="1">
      <c r="B208" s="6"/>
      <c r="C208" s="5"/>
      <c r="D208" s="5"/>
      <c r="E208" s="5"/>
      <c r="F208" s="5"/>
      <c r="G208" s="5"/>
      <c r="H208" s="8"/>
      <c r="I208" s="4"/>
    </row>
    <row r="209" spans="2:9" s="3" customFormat="1" ht="12.75" customHeight="1">
      <c r="B209" s="6"/>
      <c r="C209" s="5"/>
      <c r="D209" s="5"/>
      <c r="E209" s="5"/>
      <c r="F209" s="5"/>
      <c r="G209" s="5"/>
      <c r="H209" s="8"/>
      <c r="I209" s="4"/>
    </row>
    <row r="210" spans="2:9" s="3" customFormat="1" ht="12.75" customHeight="1">
      <c r="B210" s="6"/>
      <c r="C210" s="5"/>
      <c r="D210" s="5"/>
      <c r="E210" s="5"/>
      <c r="F210" s="5"/>
      <c r="G210" s="5"/>
      <c r="H210" s="8"/>
      <c r="I210" s="4"/>
    </row>
    <row r="211" spans="2:9" s="3" customFormat="1" ht="15" customHeight="1">
      <c r="B211" s="6"/>
      <c r="C211" s="5"/>
      <c r="D211" s="5"/>
      <c r="E211" s="5"/>
      <c r="F211" s="5"/>
      <c r="G211" s="5"/>
      <c r="H211" s="8"/>
      <c r="I211" s="4"/>
    </row>
    <row r="212" spans="2:9" s="3" customFormat="1" ht="15.75" customHeight="1">
      <c r="B212" s="6"/>
      <c r="C212" s="5"/>
      <c r="D212" s="5"/>
      <c r="E212" s="5"/>
      <c r="F212" s="5"/>
      <c r="G212" s="5"/>
      <c r="H212" s="8"/>
      <c r="I212" s="4"/>
    </row>
    <row r="213" spans="2:9" s="3" customFormat="1" ht="13.5" customHeight="1">
      <c r="B213" s="6"/>
      <c r="C213" s="5"/>
      <c r="D213" s="5"/>
      <c r="E213" s="5"/>
      <c r="F213" s="5"/>
      <c r="G213" s="5"/>
      <c r="H213" s="8"/>
      <c r="I213" s="4"/>
    </row>
    <row r="214" spans="2:9" s="3" customFormat="1" ht="14.25" customHeight="1">
      <c r="B214" s="6"/>
      <c r="C214" s="5"/>
      <c r="D214" s="5"/>
      <c r="E214" s="5"/>
      <c r="F214" s="5"/>
      <c r="G214" s="5"/>
      <c r="H214" s="8"/>
      <c r="I214" s="4"/>
    </row>
    <row r="215" spans="2:9" s="3" customFormat="1" ht="18" customHeight="1">
      <c r="B215" s="6"/>
      <c r="C215" s="5"/>
      <c r="D215" s="5"/>
      <c r="E215" s="5"/>
      <c r="F215" s="5"/>
      <c r="G215" s="5"/>
      <c r="H215" s="8"/>
      <c r="I215" s="4"/>
    </row>
    <row r="216" spans="2:9" s="3" customFormat="1" ht="12" customHeight="1">
      <c r="B216" s="6"/>
      <c r="C216" s="5"/>
      <c r="D216" s="5"/>
      <c r="E216" s="5"/>
      <c r="F216" s="5"/>
      <c r="G216" s="5"/>
      <c r="H216" s="8"/>
      <c r="I216" s="4"/>
    </row>
    <row r="217" spans="2:9" s="3" customFormat="1" ht="13.5" customHeight="1">
      <c r="B217" s="6"/>
      <c r="C217" s="5"/>
      <c r="D217" s="5"/>
      <c r="E217" s="5"/>
      <c r="F217" s="5"/>
      <c r="G217" s="5"/>
      <c r="H217" s="8"/>
      <c r="I217" s="4"/>
    </row>
    <row r="218" spans="2:9" s="3" customFormat="1" ht="16.5" customHeight="1">
      <c r="B218" s="6"/>
      <c r="C218" s="5"/>
      <c r="D218" s="5"/>
      <c r="E218" s="5"/>
      <c r="F218" s="5"/>
      <c r="G218" s="5"/>
      <c r="H218" s="8"/>
      <c r="I218" s="4"/>
    </row>
    <row r="219" spans="2:9" s="3" customFormat="1" ht="112.5" customHeight="1">
      <c r="B219" s="6"/>
      <c r="C219" s="5"/>
      <c r="D219" s="5"/>
      <c r="E219" s="5"/>
      <c r="F219" s="5"/>
      <c r="G219" s="5"/>
      <c r="H219" s="8"/>
      <c r="I219" s="4"/>
    </row>
    <row r="220" spans="2:9" s="3" customFormat="1" ht="10.5" customHeight="1">
      <c r="B220" s="9"/>
      <c r="C220" s="5"/>
      <c r="D220" s="5"/>
      <c r="E220" s="5"/>
      <c r="F220" s="5"/>
      <c r="G220" s="5"/>
      <c r="H220" s="8"/>
      <c r="I220" s="4"/>
    </row>
    <row r="221" spans="2:9" s="3" customFormat="1" ht="16.5" customHeight="1">
      <c r="B221" s="6"/>
      <c r="C221" s="5"/>
      <c r="D221" s="5"/>
      <c r="E221" s="5"/>
      <c r="F221" s="5"/>
      <c r="G221" s="5"/>
      <c r="H221" s="8"/>
      <c r="I221" s="4"/>
    </row>
    <row r="222" spans="2:9" s="3" customFormat="1" ht="17.25" customHeight="1">
      <c r="B222" s="6"/>
      <c r="C222" s="5"/>
      <c r="D222" s="5"/>
      <c r="E222" s="5"/>
      <c r="F222" s="5"/>
      <c r="G222" s="5"/>
      <c r="H222" s="8"/>
      <c r="I222" s="4"/>
    </row>
    <row r="223" spans="2:9" s="3" customFormat="1" ht="25.5" customHeight="1">
      <c r="B223" s="6"/>
      <c r="C223" s="5"/>
      <c r="D223" s="5"/>
      <c r="E223" s="5"/>
      <c r="F223" s="5"/>
      <c r="G223" s="5"/>
      <c r="H223" s="8"/>
      <c r="I223" s="4"/>
    </row>
    <row r="224" spans="2:9" s="3" customFormat="1" ht="18.75" customHeight="1">
      <c r="B224" s="6"/>
      <c r="C224" s="5"/>
      <c r="D224" s="5"/>
      <c r="E224" s="5"/>
      <c r="F224" s="5"/>
      <c r="G224" s="5"/>
      <c r="H224" s="8"/>
      <c r="I224" s="4"/>
    </row>
    <row r="225" spans="2:9" s="3" customFormat="1" ht="13.5" customHeight="1">
      <c r="B225" s="6"/>
      <c r="C225" s="5"/>
      <c r="D225" s="5"/>
      <c r="E225" s="5"/>
      <c r="F225" s="5"/>
      <c r="G225" s="5"/>
      <c r="H225" s="8"/>
      <c r="I225" s="4"/>
    </row>
    <row r="226" spans="2:9" s="3" customFormat="1" ht="18" customHeight="1">
      <c r="B226" s="6"/>
      <c r="C226" s="5"/>
      <c r="D226" s="5"/>
      <c r="E226" s="5"/>
      <c r="F226" s="5"/>
      <c r="G226" s="5"/>
      <c r="H226" s="8"/>
      <c r="I226" s="4"/>
    </row>
    <row r="227" spans="2:9" s="3" customFormat="1" ht="16.5" customHeight="1">
      <c r="B227" s="6"/>
      <c r="C227" s="5"/>
      <c r="D227" s="5"/>
      <c r="E227" s="5"/>
      <c r="F227" s="5"/>
      <c r="G227" s="5"/>
      <c r="H227" s="8"/>
      <c r="I227" s="4"/>
    </row>
    <row r="228" spans="2:9" s="3" customFormat="1" ht="18.75" customHeight="1">
      <c r="B228" s="8"/>
      <c r="C228" s="8"/>
      <c r="D228" s="8"/>
      <c r="E228" s="8"/>
      <c r="F228" s="8"/>
      <c r="G228" s="8"/>
      <c r="H228" s="8"/>
      <c r="I228" s="8"/>
    </row>
    <row r="229" spans="2:9" s="3" customFormat="1" ht="18.75" customHeight="1">
      <c r="B229" s="8"/>
      <c r="C229" s="8"/>
      <c r="D229" s="8"/>
      <c r="E229" s="8"/>
      <c r="F229" s="8"/>
      <c r="G229" s="8"/>
      <c r="H229" s="8"/>
      <c r="I229" s="8"/>
    </row>
    <row r="230" spans="2:9" s="3" customFormat="1" ht="12.75" customHeight="1">
      <c r="B230" s="8"/>
      <c r="C230" s="8"/>
      <c r="D230" s="8"/>
      <c r="E230" s="8"/>
      <c r="F230" s="8"/>
      <c r="G230" s="8"/>
      <c r="H230" s="8"/>
      <c r="I230" s="8"/>
    </row>
    <row r="231" spans="2:9" s="3" customFormat="1" ht="21.75" customHeight="1">
      <c r="B231" s="8"/>
      <c r="C231" s="8"/>
      <c r="D231" s="8"/>
      <c r="E231" s="8"/>
      <c r="F231" s="8"/>
      <c r="G231" s="8"/>
      <c r="H231" s="8"/>
      <c r="I231" s="8"/>
    </row>
    <row r="232" spans="2:9" s="3" customFormat="1" ht="12.75" customHeight="1">
      <c r="B232" s="8"/>
      <c r="C232" s="8"/>
      <c r="D232" s="8"/>
      <c r="E232" s="8"/>
      <c r="F232" s="8"/>
      <c r="G232" s="8"/>
      <c r="H232" s="8"/>
      <c r="I232" s="8"/>
    </row>
    <row r="233" spans="2:9" s="3" customFormat="1" ht="14.25" customHeight="1">
      <c r="B233" s="8"/>
      <c r="C233" s="8"/>
      <c r="D233" s="8"/>
      <c r="E233" s="8"/>
      <c r="F233" s="8"/>
      <c r="G233" s="8"/>
      <c r="H233" s="8"/>
      <c r="I233" s="8"/>
    </row>
    <row r="234" spans="2:9" s="3" customFormat="1" ht="23.25" customHeight="1">
      <c r="B234" s="8"/>
      <c r="C234" s="8"/>
      <c r="D234" s="8"/>
      <c r="E234" s="8"/>
      <c r="F234" s="8"/>
      <c r="G234" s="8"/>
      <c r="H234" s="8"/>
      <c r="I234" s="8"/>
    </row>
    <row r="235" spans="2:9" s="3" customFormat="1" ht="12" customHeight="1">
      <c r="B235" s="8"/>
      <c r="C235" s="8"/>
      <c r="D235" s="8"/>
      <c r="E235" s="8"/>
      <c r="F235" s="8"/>
      <c r="G235" s="8"/>
      <c r="H235" s="8"/>
      <c r="I235" s="8"/>
    </row>
    <row r="236" spans="2:9" s="3" customFormat="1" ht="11.25" customHeight="1">
      <c r="B236" s="8"/>
      <c r="C236" s="8"/>
      <c r="D236" s="8"/>
      <c r="E236" s="8"/>
      <c r="F236" s="8"/>
      <c r="G236" s="8"/>
      <c r="H236" s="8"/>
      <c r="I236" s="8"/>
    </row>
    <row r="237" s="3" customFormat="1" ht="22.5" customHeight="1"/>
    <row r="238" s="3" customFormat="1" ht="15.75" customHeight="1"/>
    <row r="239" s="3" customFormat="1" ht="15" customHeight="1"/>
    <row r="240" s="3" customFormat="1" ht="12" customHeight="1"/>
    <row r="241" spans="2:7" s="2" customFormat="1" ht="12" customHeight="1">
      <c r="B241"/>
      <c r="C241"/>
      <c r="D241"/>
      <c r="E241"/>
      <c r="F241"/>
      <c r="G241"/>
    </row>
    <row r="242" spans="2:7" s="2" customFormat="1" ht="12" customHeight="1">
      <c r="B242"/>
      <c r="C242"/>
      <c r="D242"/>
      <c r="E242"/>
      <c r="F242"/>
      <c r="G242"/>
    </row>
    <row r="243" spans="2:7" s="2" customFormat="1" ht="21.75" customHeight="1">
      <c r="B243"/>
      <c r="C243"/>
      <c r="D243"/>
      <c r="E243"/>
      <c r="F243"/>
      <c r="G243"/>
    </row>
    <row r="244" spans="2:7" s="2" customFormat="1" ht="18" customHeight="1">
      <c r="B244"/>
      <c r="C244"/>
      <c r="D244"/>
      <c r="E244"/>
      <c r="F244"/>
      <c r="G244"/>
    </row>
    <row r="245" spans="2:7" s="2" customFormat="1" ht="18.75" customHeight="1">
      <c r="B245"/>
      <c r="C245"/>
      <c r="D245"/>
      <c r="E245"/>
      <c r="F245"/>
      <c r="G245"/>
    </row>
    <row r="246" spans="2:7" s="2" customFormat="1" ht="11.25" customHeight="1">
      <c r="B246"/>
      <c r="C246"/>
      <c r="D246"/>
      <c r="E246"/>
      <c r="F246"/>
      <c r="G246"/>
    </row>
    <row r="247" spans="2:7" s="2" customFormat="1" ht="19.5" customHeight="1">
      <c r="B247"/>
      <c r="C247"/>
      <c r="D247"/>
      <c r="E247"/>
      <c r="F247"/>
      <c r="G247"/>
    </row>
    <row r="248" spans="2:7" s="2" customFormat="1" ht="19.5" customHeight="1">
      <c r="B248"/>
      <c r="C248"/>
      <c r="D248"/>
      <c r="E248"/>
      <c r="F248"/>
      <c r="G248"/>
    </row>
    <row r="249" spans="2:7" s="2" customFormat="1" ht="12.75">
      <c r="B249"/>
      <c r="C249"/>
      <c r="D249"/>
      <c r="E249"/>
      <c r="F249"/>
      <c r="G249"/>
    </row>
    <row r="250" spans="2:7" s="2" customFormat="1" ht="9.75" customHeight="1">
      <c r="B250"/>
      <c r="C250"/>
      <c r="D250"/>
      <c r="E250"/>
      <c r="F250"/>
      <c r="G250"/>
    </row>
    <row r="251" spans="2:7" s="2" customFormat="1" ht="11.25" customHeight="1">
      <c r="B251"/>
      <c r="C251"/>
      <c r="D251"/>
      <c r="E251"/>
      <c r="F251"/>
      <c r="G251"/>
    </row>
    <row r="252" spans="2:7" s="2" customFormat="1" ht="12" customHeight="1">
      <c r="B252"/>
      <c r="C252"/>
      <c r="D252"/>
      <c r="E252"/>
      <c r="F252"/>
      <c r="G252"/>
    </row>
    <row r="253" spans="2:7" s="2" customFormat="1" ht="11.25" customHeight="1">
      <c r="B253"/>
      <c r="C253"/>
      <c r="D253"/>
      <c r="E253"/>
      <c r="F253"/>
      <c r="G253"/>
    </row>
    <row r="254" spans="2:7" s="2" customFormat="1" ht="9.75" customHeight="1">
      <c r="B254"/>
      <c r="C254"/>
      <c r="D254"/>
      <c r="E254"/>
      <c r="F254"/>
      <c r="G254"/>
    </row>
    <row r="255" spans="2:7" s="2" customFormat="1" ht="10.5" customHeight="1">
      <c r="B255"/>
      <c r="C255"/>
      <c r="D255"/>
      <c r="E255"/>
      <c r="F255"/>
      <c r="G255"/>
    </row>
    <row r="256" spans="2:7" s="2" customFormat="1" ht="5.25" customHeight="1">
      <c r="B256"/>
      <c r="C256"/>
      <c r="D256"/>
      <c r="E256"/>
      <c r="F256"/>
      <c r="G256"/>
    </row>
    <row r="257" spans="2:7" s="2" customFormat="1" ht="9.75" customHeight="1">
      <c r="B257"/>
      <c r="C257"/>
      <c r="D257"/>
      <c r="E257"/>
      <c r="F257"/>
      <c r="G257"/>
    </row>
    <row r="258" spans="2:7" s="2" customFormat="1" ht="11.25" customHeight="1">
      <c r="B258"/>
      <c r="C258"/>
      <c r="D258"/>
      <c r="E258"/>
      <c r="F258"/>
      <c r="G258"/>
    </row>
    <row r="259" spans="2:7" s="2" customFormat="1" ht="10.5" customHeight="1">
      <c r="B259"/>
      <c r="C259"/>
      <c r="D259"/>
      <c r="E259"/>
      <c r="F259"/>
      <c r="G259"/>
    </row>
    <row r="260" spans="2:7" s="2" customFormat="1" ht="22.5" customHeight="1">
      <c r="B260"/>
      <c r="C260"/>
      <c r="D260"/>
      <c r="E260"/>
      <c r="F260"/>
      <c r="G260"/>
    </row>
    <row r="261" spans="2:7" s="2" customFormat="1" ht="14.25" customHeight="1">
      <c r="B261"/>
      <c r="C261"/>
      <c r="D261"/>
      <c r="E261"/>
      <c r="F261"/>
      <c r="G261"/>
    </row>
    <row r="262" spans="2:7" s="2" customFormat="1" ht="15" customHeight="1">
      <c r="B262"/>
      <c r="C262"/>
      <c r="D262"/>
      <c r="E262"/>
      <c r="F262"/>
      <c r="G262"/>
    </row>
    <row r="263" spans="2:7" s="2" customFormat="1" ht="15.75" customHeight="1">
      <c r="B263"/>
      <c r="C263"/>
      <c r="D263"/>
      <c r="E263"/>
      <c r="F263"/>
      <c r="G263"/>
    </row>
    <row r="264" spans="2:8" s="2" customFormat="1" ht="13.5" customHeight="1">
      <c r="B264"/>
      <c r="C264"/>
      <c r="D264"/>
      <c r="E264"/>
      <c r="F264"/>
      <c r="G264"/>
      <c r="H264" s="1"/>
    </row>
    <row r="265" spans="2:8" s="2" customFormat="1" ht="12" customHeight="1">
      <c r="B265"/>
      <c r="C265"/>
      <c r="D265"/>
      <c r="E265"/>
      <c r="F265"/>
      <c r="G265"/>
      <c r="H265" s="1"/>
    </row>
    <row r="266" spans="2:8" s="2" customFormat="1" ht="15" customHeight="1">
      <c r="B266"/>
      <c r="C266"/>
      <c r="D266"/>
      <c r="E266"/>
      <c r="F266"/>
      <c r="G266"/>
      <c r="H266"/>
    </row>
    <row r="267" spans="2:8" s="2" customFormat="1" ht="14.25" customHeight="1">
      <c r="B267"/>
      <c r="C267"/>
      <c r="D267"/>
      <c r="E267"/>
      <c r="F267"/>
      <c r="G267"/>
      <c r="H267"/>
    </row>
    <row r="268" spans="2:8" s="2" customFormat="1" ht="13.5" customHeight="1">
      <c r="B268"/>
      <c r="C268"/>
      <c r="D268"/>
      <c r="E268"/>
      <c r="F268"/>
      <c r="G268"/>
      <c r="H268"/>
    </row>
    <row r="269" spans="2:8" s="2" customFormat="1" ht="12" customHeight="1">
      <c r="B269"/>
      <c r="C269"/>
      <c r="D269"/>
      <c r="E269"/>
      <c r="F269"/>
      <c r="G269"/>
      <c r="H269"/>
    </row>
    <row r="270" spans="2:8" s="2" customFormat="1" ht="13.5" customHeight="1">
      <c r="B270"/>
      <c r="C270"/>
      <c r="D270"/>
      <c r="E270"/>
      <c r="F270"/>
      <c r="G270"/>
      <c r="H270"/>
    </row>
    <row r="271" spans="2:8" s="2" customFormat="1" ht="6" customHeight="1">
      <c r="B271"/>
      <c r="C271"/>
      <c r="D271"/>
      <c r="E271"/>
      <c r="F271"/>
      <c r="G271"/>
      <c r="H271"/>
    </row>
    <row r="272" spans="2:8" s="2" customFormat="1" ht="9.75" customHeight="1">
      <c r="B272"/>
      <c r="C272"/>
      <c r="D272"/>
      <c r="E272"/>
      <c r="F272"/>
      <c r="G272"/>
      <c r="H272"/>
    </row>
    <row r="273" spans="1:8" s="2" customFormat="1" ht="15" customHeight="1">
      <c r="A273"/>
      <c r="B273"/>
      <c r="C273"/>
      <c r="D273"/>
      <c r="E273"/>
      <c r="F273"/>
      <c r="G273"/>
      <c r="H273"/>
    </row>
    <row r="274" spans="1:8" s="1" customFormat="1" ht="9.75" customHeight="1">
      <c r="A274"/>
      <c r="B274"/>
      <c r="C274"/>
      <c r="D274"/>
      <c r="E274"/>
      <c r="F274"/>
      <c r="G274"/>
      <c r="H274"/>
    </row>
    <row r="275" spans="1:8" s="1" customFormat="1" ht="24.75" customHeight="1">
      <c r="A275"/>
      <c r="B275"/>
      <c r="C275"/>
      <c r="D275"/>
      <c r="E275"/>
      <c r="F275"/>
      <c r="G275"/>
      <c r="H275"/>
    </row>
  </sheetData>
  <sheetProtection/>
  <mergeCells count="11">
    <mergeCell ref="B5:G5"/>
    <mergeCell ref="G7:G8"/>
    <mergeCell ref="F7:F8"/>
    <mergeCell ref="B1:I1"/>
    <mergeCell ref="C2:I2"/>
    <mergeCell ref="B3:I3"/>
    <mergeCell ref="E7:E8"/>
    <mergeCell ref="C7:C8"/>
    <mergeCell ref="A4:IV4"/>
    <mergeCell ref="D7:D8"/>
    <mergeCell ref="B7:B8"/>
  </mergeCells>
  <printOptions/>
  <pageMargins left="0.25" right="0.11811023622047245" top="0.2362204724409449" bottom="0.2362204724409449" header="0.2362204724409449" footer="0.2362204724409449"/>
  <pageSetup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2023-06-26T11:42:04Z</cp:lastPrinted>
  <dcterms:created xsi:type="dcterms:W3CDTF">2004-09-08T09:13:27Z</dcterms:created>
  <dcterms:modified xsi:type="dcterms:W3CDTF">2023-06-26T11:42:08Z</dcterms:modified>
  <cp:category/>
  <cp:version/>
  <cp:contentType/>
  <cp:contentStatus/>
</cp:coreProperties>
</file>