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<sst xmlns="http://schemas.openxmlformats.org/spreadsheetml/2006/main" count="298" uniqueCount="178">
  <si>
    <t>Наименование</t>
  </si>
  <si>
    <t>Целевая статья</t>
  </si>
  <si>
    <t>Всего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</si>
  <si>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</si>
  <si>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</si>
  <si>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</si>
  <si>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</si>
  <si>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</si>
  <si>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</si>
  <si>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</si>
  <si>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</si>
  <si>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</si>
  <si>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</si>
  <si>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</si>
  <si>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</si>
  <si>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</si>
  <si>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</si>
  <si>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</si>
  <si>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</si>
  <si>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</si>
  <si>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</si>
  <si>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</si>
  <si>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</si>
  <si>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</si>
  <si>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</si>
  <si>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</si>
  <si>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</si>
  <si>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</si>
  <si>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</si>
  <si>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</si>
  <si>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</si>
  <si>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</si>
  <si>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</si>
  <si>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</si>
  <si>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</si>
  <si>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</si>
  <si>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</si>
  <si>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</si>
  <si>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</si>
  <si>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</si>
  <si>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</si>
  <si>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</si>
  <si>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</si>
  <si>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</si>
  <si>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</si>
  <si>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</si>
  <si>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</si>
  <si>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</si>
  <si>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</si>
  <si>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</si>
  <si>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</si>
  <si>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</si>
  <si>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</si>
  <si>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</si>
  <si>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</si>
  <si>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</si>
  <si>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</si>
  <si>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</si>
  <si>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</si>
  <si>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</si>
  <si>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</si>
  <si>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</si>
  <si>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</si>
  <si>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</si>
  <si>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Вид расходов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</si>
  <si>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</si>
  <si>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</si>
  <si>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</si>
  <si>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</si>
  <si>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</si>
  <si>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</si>
  <si>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</si>
  <si>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</si>
  <si>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</si>
  <si>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</si>
  <si>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</si>
  <si>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</si>
  <si>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</si>
  <si>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Осуществление государственных полномочий в сфере административных правонарушений</t>
  </si>
  <si>
    <t>Обеспечение функционирования Главы муниципального образования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</si>
  <si>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</si>
  <si>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</si>
  <si>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</si>
  <si>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</si>
  <si>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</si>
  <si>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</si>
  <si>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</si>
  <si>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НАЦИОНАЛЬНАЯ ОБОРОНА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</si>
  <si>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</si>
  <si>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</si>
  <si>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</si>
  <si>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90 0 0000000</t>
  </si>
  <si>
    <t>90 1 0000000</t>
  </si>
  <si>
    <t>90 100 90010</t>
  </si>
  <si>
    <t>91 0 0000000</t>
  </si>
  <si>
    <t>91 1 0000000</t>
  </si>
  <si>
    <t>91 100 90010</t>
  </si>
  <si>
    <t>91 1 0090010</t>
  </si>
  <si>
    <t>90 2 0000000</t>
  </si>
  <si>
    <t>90 200 90010</t>
  </si>
  <si>
    <t>90 2 0090010</t>
  </si>
  <si>
    <t>60 000 00000</t>
  </si>
  <si>
    <t>60 0 0051180</t>
  </si>
  <si>
    <t>60 000 51180</t>
  </si>
  <si>
    <t>94 200 00000</t>
  </si>
  <si>
    <t>94 200 91510</t>
  </si>
  <si>
    <t>97 3 0000000</t>
  </si>
  <si>
    <t>97 300 91610</t>
  </si>
  <si>
    <t>97 3 0091610</t>
  </si>
  <si>
    <t>97 300 91620</t>
  </si>
  <si>
    <t>97 3 0091620</t>
  </si>
  <si>
    <t>97 300 91650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</si>
  <si>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</si>
  <si>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НАЦИОНАЛЬНАЯ ЭКОНОМИКА</t>
  </si>
  <si>
    <t>НАЦИОНАЛЬНАЯ БЕЗОПАСНОСТЬИ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</si>
  <si>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</si>
  <si>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</si>
  <si>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123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</si>
  <si>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</si>
  <si>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Дорожное хозяйство</t>
  </si>
  <si>
    <t>Расходы в области дорожного хозяйства</t>
  </si>
  <si>
    <t>850</t>
  </si>
  <si>
    <t>Уплата налогов, сборов и иных платежей</t>
  </si>
  <si>
    <t>600 0051180</t>
  </si>
  <si>
    <t>Сумма руб.</t>
  </si>
  <si>
    <t>Утвержденные бюджетные назначения</t>
  </si>
  <si>
    <t>Исполнение бюджетных назначений</t>
  </si>
  <si>
    <t>Жилищное хозяйство</t>
  </si>
  <si>
    <t xml:space="preserve">Расходы в области жилищного хозяйства </t>
  </si>
  <si>
    <t>Мероприятия в области жилищного хояйства</t>
  </si>
  <si>
    <t>Уплата прочих налога на имущество организаций и земельного налога</t>
  </si>
  <si>
    <t>9710091570</t>
  </si>
  <si>
    <t>II НЕПРОГРАММНЫЕ НАПРАВЛЕНИЯ РАСХОДОВ</t>
  </si>
  <si>
    <t>I МУНИЦИПАЛЬНЫЕ ПРОГРАММЫ</t>
  </si>
  <si>
    <t>Иные закупки товаров, работ и услуг для обеспечения государственных (муниципальных) нужд</t>
  </si>
  <si>
    <t>Расходы в области мобилизационной и вневойсковой подготовки</t>
  </si>
  <si>
    <t>Муниципальная программа "Обеспечение пожарной безопасности на территории  МО "Бестужевское" на 2020-2023гг"</t>
  </si>
  <si>
    <t>03000 91510</t>
  </si>
  <si>
    <t>Муниципальная программа "Развитие малого и среднего предпринимательства в мунципальном образовании "Бестужевское" на 2020 годы"</t>
  </si>
  <si>
    <t>Мероприятия по поддержке субъектов малого и среднего предпринимательства</t>
  </si>
  <si>
    <t>02 0 00 97700</t>
  </si>
  <si>
    <t>240</t>
  </si>
  <si>
    <t>90 200 78793</t>
  </si>
  <si>
    <t>90 2 0078793</t>
  </si>
  <si>
    <t>Закупка энергетических ресурсов</t>
  </si>
  <si>
    <t>9020078793</t>
  </si>
  <si>
    <t>247</t>
  </si>
  <si>
    <t xml:space="preserve">Уплату прочих налогов, сборов </t>
  </si>
  <si>
    <t>Уплата иных платежей</t>
  </si>
  <si>
    <t>851</t>
  </si>
  <si>
    <t>852</t>
  </si>
  <si>
    <t>853</t>
  </si>
  <si>
    <t>9020090010</t>
  </si>
  <si>
    <t>94 0 0092010</t>
  </si>
  <si>
    <t>940000000</t>
  </si>
  <si>
    <t>Уплата  налога на имущество организаций и земельного налога</t>
  </si>
  <si>
    <t xml:space="preserve"> НЕПРОГРАММНЫЕ НАПРАВЛЕНИЯ РАСХОДОВ</t>
  </si>
  <si>
    <t>94000000000</t>
  </si>
  <si>
    <t>9400092020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</si>
  <si>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</si>
  <si>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из бюджетов поселений на осуществление  полномочий, по осуществлению внутреннего финансового муниципального контроля в соответствии с заключенными соглашениями</t>
  </si>
  <si>
    <t>Межбюджетные трансферты</t>
  </si>
  <si>
    <t>Софинансирование выплаты выходных пособий и  сохранения среднего месячного заработка на период трудоустройства в связи с ликвидацией органовместного самоуправления вследствие создания муниципального округа Архангельской области</t>
  </si>
  <si>
    <t>16834S6450</t>
  </si>
  <si>
    <t xml:space="preserve">Расходы на выплаты персоналу государственных (муниципальных) органов </t>
  </si>
  <si>
    <t>Фонд оплаты труда государственных (мунципальных) органов и взносы по обязательному социальному страхованию</t>
  </si>
  <si>
    <t>120</t>
  </si>
  <si>
    <t>Другие общегосударственные вопросы</t>
  </si>
  <si>
    <t>Непрограммные расходы в сфере других общегосударственных вопросов</t>
  </si>
  <si>
    <t>9600000000</t>
  </si>
  <si>
    <t>9600099110</t>
  </si>
  <si>
    <t>Расходы в области управления имуществом</t>
  </si>
  <si>
    <t>800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</si>
  <si>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пунктов,в границах муниципального района,включая обеспечение безопасности дорожного движения на них</t>
  </si>
  <si>
    <t xml:space="preserve">Отчет о распределение бюджетных ассигнований на реализацию муниципальных программ сельского поселения "Бестужевское" Устьянского муниципального района Архангельской области и непрограммных направлений деятельности за 2022 год </t>
  </si>
  <si>
    <t>к решению сессии первого созыва Собрания депутатов Устьянского муниципального округа</t>
  </si>
  <si>
    <t>Приложение № 5</t>
  </si>
  <si>
    <t>№122 от 22 июня 2023года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</si>
</sst>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Times New Roman Cyr"/>
      <family val="0"/>
    </font>
    <font>
      <sz val="8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87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4" fillId="33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13" fillId="0" borderId="1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52" fillId="0" borderId="0" xfId="0" applyFont="1" applyFill="1" applyAlignment="1">
      <alignment/>
    </xf>
    <xf numFmtId="0" fontId="14" fillId="0" borderId="0" xfId="0" applyFont="1" applyAlignment="1">
      <alignment/>
    </xf>
    <xf numFmtId="0" fontId="16" fillId="0" borderId="0" xfId="0" applyFont="1" applyFill="1" applyAlignment="1">
      <alignment vertical="top"/>
    </xf>
    <xf numFmtId="0" fontId="0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Fill="1" applyAlignment="1">
      <alignment horizontal="right" vertical="top"/>
    </xf>
    <xf numFmtId="0" fontId="16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zoomScalePageLayoutView="0" workbookViewId="0" topLeftCell="A43">
      <selection activeCell="B4" sqref="B4:H4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3.375" style="0" hidden="1" customWidth="1"/>
    <col min="4" max="4" width="12.625" style="0" customWidth="1"/>
    <col min="5" max="5" width="8.00390625" style="0" customWidth="1"/>
    <col min="6" max="6" width="14.875" style="11" customWidth="1"/>
    <col min="7" max="7" width="0.2421875" style="0" customWidth="1"/>
    <col min="8" max="8" width="12.75390625" style="1" customWidth="1"/>
    <col min="14" max="14" width="21.75390625" style="0" customWidth="1"/>
  </cols>
  <sheetData>
    <row r="1" spans="4:6" ht="12.75" customHeight="1" hidden="1">
      <c r="D1" s="84"/>
      <c r="E1" s="84"/>
      <c r="F1" s="84"/>
    </row>
    <row r="2" spans="2:9" ht="15">
      <c r="B2" s="87" t="s">
        <v>176</v>
      </c>
      <c r="C2" s="87"/>
      <c r="D2" s="87"/>
      <c r="E2" s="87"/>
      <c r="F2" s="87"/>
      <c r="G2" s="87"/>
      <c r="H2" s="87"/>
      <c r="I2" s="78"/>
    </row>
    <row r="3" spans="1:9" ht="34.5" customHeight="1">
      <c r="A3" s="75"/>
      <c r="B3" s="76"/>
      <c r="C3" s="76"/>
      <c r="D3" s="89" t="s">
        <v>175</v>
      </c>
      <c r="E3" s="89"/>
      <c r="F3" s="89"/>
      <c r="G3" s="89"/>
      <c r="H3" s="89"/>
      <c r="I3" s="76"/>
    </row>
    <row r="4" spans="2:9" s="77" customFormat="1" ht="14.25" customHeight="1">
      <c r="B4" s="88" t="s">
        <v>177</v>
      </c>
      <c r="C4" s="88"/>
      <c r="D4" s="88"/>
      <c r="E4" s="88"/>
      <c r="F4" s="88"/>
      <c r="G4" s="88"/>
      <c r="H4" s="88"/>
      <c r="I4" s="79"/>
    </row>
    <row r="5" spans="4:6" ht="12.75" hidden="1">
      <c r="D5" s="85"/>
      <c r="E5" s="85"/>
      <c r="F5" s="85"/>
    </row>
    <row r="6" spans="4:6" ht="12.75" hidden="1">
      <c r="D6" s="85"/>
      <c r="E6" s="85"/>
      <c r="F6" s="85"/>
    </row>
    <row r="7" spans="4:6" ht="12.75">
      <c r="D7" s="86"/>
      <c r="E7" s="86"/>
      <c r="F7" s="86"/>
    </row>
    <row r="8" spans="2:8" ht="65.25" customHeight="1">
      <c r="B8" s="81" t="s">
        <v>174</v>
      </c>
      <c r="C8" s="81"/>
      <c r="D8" s="81"/>
      <c r="E8" s="81"/>
      <c r="F8" s="81"/>
      <c r="G8" s="81"/>
      <c r="H8" s="81"/>
    </row>
    <row r="10" spans="2:8" ht="48.75" customHeight="1">
      <c r="B10" s="82" t="s">
        <v>0</v>
      </c>
      <c r="C10" s="51"/>
      <c r="D10" s="83" t="s">
        <v>1</v>
      </c>
      <c r="E10" s="83" t="s">
        <v>64</v>
      </c>
      <c r="F10" s="80" t="s">
        <v>125</v>
      </c>
      <c r="G10" s="80"/>
      <c r="H10" s="55" t="s">
        <v>126</v>
      </c>
    </row>
    <row r="11" spans="2:8" ht="32.25" customHeight="1">
      <c r="B11" s="82"/>
      <c r="C11" s="52"/>
      <c r="D11" s="83"/>
      <c r="E11" s="83"/>
      <c r="F11" s="60" t="s">
        <v>124</v>
      </c>
      <c r="G11" s="60"/>
      <c r="H11" s="54" t="s">
        <v>124</v>
      </c>
    </row>
    <row r="12" spans="2:8" ht="12.75">
      <c r="B12" s="2">
        <v>1</v>
      </c>
      <c r="C12" s="2"/>
      <c r="D12" s="2">
        <v>5</v>
      </c>
      <c r="E12" s="2">
        <v>6</v>
      </c>
      <c r="F12" s="61">
        <v>7</v>
      </c>
      <c r="G12" s="61">
        <v>7</v>
      </c>
      <c r="H12" s="62"/>
    </row>
    <row r="13" spans="2:8" ht="12.75">
      <c r="B13" s="2" t="s">
        <v>133</v>
      </c>
      <c r="C13" s="2"/>
      <c r="D13" s="2"/>
      <c r="E13" s="2"/>
      <c r="F13" s="61"/>
      <c r="G13" s="61"/>
      <c r="H13" s="62"/>
    </row>
    <row r="14" spans="2:8" ht="12.75">
      <c r="B14" s="2" t="s">
        <v>133</v>
      </c>
      <c r="C14" s="2"/>
      <c r="D14" s="2"/>
      <c r="E14" s="2"/>
      <c r="F14" s="69">
        <f>SUM(F15+F18)</f>
        <v>0</v>
      </c>
      <c r="G14" s="70"/>
      <c r="H14" s="69">
        <f>SUM(H15+H18)</f>
        <v>0</v>
      </c>
    </row>
    <row r="15" spans="2:9" ht="38.25">
      <c r="B15" s="67" t="s">
        <v>136</v>
      </c>
      <c r="C15" s="2"/>
      <c r="D15" s="10"/>
      <c r="E15" s="2"/>
      <c r="F15" s="63">
        <v>0</v>
      </c>
      <c r="G15" s="63"/>
      <c r="H15" s="63">
        <f>SUM(H17)</f>
        <v>0</v>
      </c>
      <c r="I15" s="73"/>
    </row>
    <row r="16" spans="2:8" ht="25.5">
      <c r="B16" s="47" t="s">
        <v>134</v>
      </c>
      <c r="C16" s="2"/>
      <c r="D16" s="10" t="s">
        <v>137</v>
      </c>
      <c r="E16" s="2">
        <v>240</v>
      </c>
      <c r="F16" s="63"/>
      <c r="G16" s="63"/>
      <c r="H16" s="63"/>
    </row>
    <row r="17" spans="2:8" ht="12.75">
      <c r="B17" s="59" t="s">
        <v>77</v>
      </c>
      <c r="C17" s="2"/>
      <c r="D17" s="10" t="s">
        <v>137</v>
      </c>
      <c r="E17" s="2">
        <v>244</v>
      </c>
      <c r="F17" s="63">
        <v>0</v>
      </c>
      <c r="G17" s="63"/>
      <c r="H17" s="63">
        <v>0</v>
      </c>
    </row>
    <row r="18" spans="2:8" ht="38.25">
      <c r="B18" s="48" t="s">
        <v>138</v>
      </c>
      <c r="C18" s="2"/>
      <c r="D18" s="10"/>
      <c r="E18" s="2"/>
      <c r="F18" s="63">
        <f>SUM(F19)</f>
        <v>0</v>
      </c>
      <c r="G18" s="63"/>
      <c r="H18" s="63">
        <f>SUM(H19)</f>
        <v>0</v>
      </c>
    </row>
    <row r="19" spans="2:8" ht="25.5">
      <c r="B19" s="47" t="s">
        <v>139</v>
      </c>
      <c r="C19" s="2"/>
      <c r="D19" s="68" t="s">
        <v>140</v>
      </c>
      <c r="E19" s="2"/>
      <c r="F19" s="63">
        <f>SUM(F20)</f>
        <v>0</v>
      </c>
      <c r="G19" s="63"/>
      <c r="H19" s="63">
        <f>SUM(H20)</f>
        <v>0</v>
      </c>
    </row>
    <row r="20" spans="2:8" ht="25.5">
      <c r="B20" s="47" t="s">
        <v>134</v>
      </c>
      <c r="C20" s="2"/>
      <c r="D20" s="68" t="s">
        <v>140</v>
      </c>
      <c r="E20" s="2">
        <v>240</v>
      </c>
      <c r="F20" s="63">
        <f>SUM(F21)</f>
        <v>0</v>
      </c>
      <c r="G20" s="63"/>
      <c r="H20" s="63">
        <f>SUM(H21)</f>
        <v>0</v>
      </c>
    </row>
    <row r="21" spans="2:8" ht="12.75">
      <c r="B21" s="59" t="s">
        <v>77</v>
      </c>
      <c r="C21" s="2"/>
      <c r="D21" s="68" t="s">
        <v>140</v>
      </c>
      <c r="E21" s="2">
        <v>244</v>
      </c>
      <c r="F21" s="63">
        <v>0</v>
      </c>
      <c r="G21" s="63"/>
      <c r="H21" s="66">
        <v>0</v>
      </c>
    </row>
    <row r="22" spans="2:8" ht="12.75">
      <c r="B22" s="2" t="s">
        <v>132</v>
      </c>
      <c r="C22" s="2"/>
      <c r="D22" s="68"/>
      <c r="E22" s="2"/>
      <c r="F22" s="71">
        <f>SUM(F23)</f>
        <v>3672813.9099999997</v>
      </c>
      <c r="G22" s="63"/>
      <c r="H22" s="71">
        <f>SUM(H23)</f>
        <v>3652629.2699999996</v>
      </c>
    </row>
    <row r="23" spans="2:8" ht="12.75">
      <c r="B23" s="2" t="s">
        <v>156</v>
      </c>
      <c r="C23" s="2"/>
      <c r="D23" s="2"/>
      <c r="E23" s="2"/>
      <c r="F23" s="71">
        <f>SUM(F24+F78+F110+F124+F119)</f>
        <v>3672813.9099999997</v>
      </c>
      <c r="G23" s="61"/>
      <c r="H23" s="71">
        <f>SUM(H24+H78+H110+H119+H124)</f>
        <v>3652629.2699999996</v>
      </c>
    </row>
    <row r="24" spans="2:8" s="11" customFormat="1" ht="12.75">
      <c r="B24" s="17" t="s">
        <v>3</v>
      </c>
      <c r="C24" s="17"/>
      <c r="D24" s="16"/>
      <c r="E24" s="16"/>
      <c r="F24" s="64">
        <f>SUM(F25+F31+F36+F69+F73+F62+F66)</f>
        <v>3177415.92</v>
      </c>
      <c r="G24" s="65" t="e">
        <f>G25+G31+G36+#REF!+#REF!</f>
        <v>#REF!</v>
      </c>
      <c r="H24" s="64">
        <f>SUM(H25+H31+H36+H69+H73+H62+H66)</f>
        <v>3157231.28</v>
      </c>
    </row>
    <row r="25" spans="2:8" s="11" customFormat="1" ht="37.5" customHeight="1">
      <c r="B25" s="19" t="s">
        <v>4</v>
      </c>
      <c r="C25" s="19"/>
      <c r="D25" s="10"/>
      <c r="E25" s="10"/>
      <c r="F25" s="65">
        <f>SUM(F26)</f>
        <v>809139.8099999999</v>
      </c>
      <c r="G25" s="65">
        <f>G26</f>
        <v>317825</v>
      </c>
      <c r="H25" s="65">
        <f>SUM(H26)</f>
        <v>809139.8099999999</v>
      </c>
    </row>
    <row r="26" spans="2:8" s="11" customFormat="1" ht="40.5" customHeight="1">
      <c r="B26" s="44" t="s">
        <v>83</v>
      </c>
      <c r="C26" s="44"/>
      <c r="D26" s="26" t="s">
        <v>91</v>
      </c>
      <c r="E26" s="10"/>
      <c r="F26" s="24">
        <f>SUM(F27)</f>
        <v>809139.8099999999</v>
      </c>
      <c r="G26" s="24">
        <f>G28</f>
        <v>317825</v>
      </c>
      <c r="H26" s="24">
        <f>SUM(H27)</f>
        <v>809139.8099999999</v>
      </c>
    </row>
    <row r="27" spans="2:8" s="11" customFormat="1" ht="25.5">
      <c r="B27" s="45" t="s">
        <v>79</v>
      </c>
      <c r="C27" s="45"/>
      <c r="D27" s="26" t="s">
        <v>92</v>
      </c>
      <c r="E27" s="10"/>
      <c r="F27" s="24">
        <f>SUM(F28)</f>
        <v>809139.8099999999</v>
      </c>
      <c r="G27" s="24"/>
      <c r="H27" s="24">
        <f>SUM(H28)</f>
        <v>809139.8099999999</v>
      </c>
    </row>
    <row r="28" spans="2:8" s="11" customFormat="1" ht="25.5">
      <c r="B28" s="18" t="s">
        <v>71</v>
      </c>
      <c r="C28" s="18"/>
      <c r="D28" s="16" t="s">
        <v>93</v>
      </c>
      <c r="E28" s="10"/>
      <c r="F28" s="24">
        <f>SUM(F29+F30)</f>
        <v>809139.8099999999</v>
      </c>
      <c r="G28" s="24">
        <v>317825</v>
      </c>
      <c r="H28" s="24">
        <f>SUM(H29+H30)</f>
        <v>809139.8099999999</v>
      </c>
    </row>
    <row r="29" spans="2:8" s="11" customFormat="1" ht="38.25">
      <c r="B29" s="14" t="s">
        <v>72</v>
      </c>
      <c r="C29" s="14"/>
      <c r="D29" s="16" t="s">
        <v>93</v>
      </c>
      <c r="E29" s="16" t="s">
        <v>73</v>
      </c>
      <c r="F29" s="74">
        <v>622847.19</v>
      </c>
      <c r="G29" s="5"/>
      <c r="H29" s="24">
        <v>622847.19</v>
      </c>
    </row>
    <row r="30" spans="2:8" s="11" customFormat="1" ht="48" customHeight="1">
      <c r="B30" s="14" t="s">
        <v>115</v>
      </c>
      <c r="C30" s="14"/>
      <c r="D30" s="16" t="s">
        <v>93</v>
      </c>
      <c r="E30" s="16" t="s">
        <v>116</v>
      </c>
      <c r="F30" s="74">
        <v>186292.62</v>
      </c>
      <c r="G30" s="5"/>
      <c r="H30" s="24">
        <v>186292.62</v>
      </c>
    </row>
    <row r="31" spans="2:8" s="11" customFormat="1" ht="52.5" customHeight="1">
      <c r="B31" s="19" t="s">
        <v>8</v>
      </c>
      <c r="C31" s="19"/>
      <c r="D31" s="16"/>
      <c r="E31" s="16"/>
      <c r="F31" s="24">
        <f>SUM(F32)</f>
        <v>8332</v>
      </c>
      <c r="G31" s="5"/>
      <c r="H31" s="24">
        <f>SUM(H32)</f>
        <v>8332</v>
      </c>
    </row>
    <row r="32" spans="2:8" s="11" customFormat="1" ht="25.5">
      <c r="B32" s="25" t="s">
        <v>85</v>
      </c>
      <c r="C32" s="25"/>
      <c r="D32" s="26" t="s">
        <v>94</v>
      </c>
      <c r="E32" s="16"/>
      <c r="F32" s="24">
        <f>SUM(F33)</f>
        <v>8332</v>
      </c>
      <c r="G32" s="5"/>
      <c r="H32" s="24">
        <f>SUM(H33)</f>
        <v>8332</v>
      </c>
    </row>
    <row r="33" spans="2:8" s="11" customFormat="1" ht="25.5">
      <c r="B33" s="46" t="s">
        <v>86</v>
      </c>
      <c r="C33" s="46"/>
      <c r="D33" s="26" t="s">
        <v>95</v>
      </c>
      <c r="E33" s="16"/>
      <c r="F33" s="24">
        <f>SUM(F34)</f>
        <v>8332</v>
      </c>
      <c r="G33" s="5"/>
      <c r="H33" s="24">
        <f>SUM(H34)</f>
        <v>8332</v>
      </c>
    </row>
    <row r="34" spans="2:8" s="11" customFormat="1" ht="32.25" customHeight="1">
      <c r="B34" s="18" t="s">
        <v>71</v>
      </c>
      <c r="C34" s="18"/>
      <c r="D34" s="43" t="s">
        <v>96</v>
      </c>
      <c r="E34" s="16"/>
      <c r="F34" s="24">
        <f>SUM(F35)</f>
        <v>8332</v>
      </c>
      <c r="G34" s="5"/>
      <c r="H34" s="24">
        <f>SUM(H35)</f>
        <v>8332</v>
      </c>
    </row>
    <row r="35" spans="2:8" s="11" customFormat="1" ht="45" customHeight="1">
      <c r="B35" s="14" t="s">
        <v>118</v>
      </c>
      <c r="C35" s="14"/>
      <c r="D35" s="43" t="s">
        <v>97</v>
      </c>
      <c r="E35" s="16" t="s">
        <v>117</v>
      </c>
      <c r="F35" s="74">
        <v>8332</v>
      </c>
      <c r="G35" s="5"/>
      <c r="H35" s="24">
        <v>8332</v>
      </c>
    </row>
    <row r="36" spans="2:8" s="11" customFormat="1" ht="54.75" customHeight="1">
      <c r="B36" s="19" t="s">
        <v>11</v>
      </c>
      <c r="C36" s="19"/>
      <c r="D36" s="10"/>
      <c r="E36" s="10"/>
      <c r="F36" s="37">
        <f>SUM(F37)</f>
        <v>2335753.11</v>
      </c>
      <c r="G36" s="5"/>
      <c r="H36" s="37">
        <f>SUM(H37)</f>
        <v>2317753.11</v>
      </c>
    </row>
    <row r="37" spans="2:8" s="11" customFormat="1" ht="38.25">
      <c r="B37" s="44" t="s">
        <v>83</v>
      </c>
      <c r="C37" s="44"/>
      <c r="D37" s="26" t="s">
        <v>91</v>
      </c>
      <c r="E37" s="10"/>
      <c r="F37" s="24">
        <f>SUM(F38)</f>
        <v>2335753.11</v>
      </c>
      <c r="G37" s="5"/>
      <c r="H37" s="24">
        <f>SUM(H38)</f>
        <v>2317753.11</v>
      </c>
    </row>
    <row r="38" spans="2:8" s="11" customFormat="1" ht="25.5">
      <c r="B38" s="44" t="s">
        <v>84</v>
      </c>
      <c r="C38" s="44"/>
      <c r="D38" s="26" t="s">
        <v>98</v>
      </c>
      <c r="E38" s="10"/>
      <c r="F38" s="24">
        <f>SUM(F39+F50)</f>
        <v>2335753.11</v>
      </c>
      <c r="G38" s="5"/>
      <c r="H38" s="24">
        <f>SUM(H39+H50)</f>
        <v>2317753.11</v>
      </c>
    </row>
    <row r="39" spans="2:8" s="11" customFormat="1" ht="25.5">
      <c r="B39" s="18" t="s">
        <v>71</v>
      </c>
      <c r="C39" s="18"/>
      <c r="D39" s="43" t="s">
        <v>99</v>
      </c>
      <c r="E39" s="16"/>
      <c r="F39" s="24">
        <f>SUM(F40+F41+F43+F46+F42)</f>
        <v>2248253.11</v>
      </c>
      <c r="G39" s="5"/>
      <c r="H39" s="24">
        <f>SUM(H40+H41+H43+H46+H42)</f>
        <v>2230253.11</v>
      </c>
    </row>
    <row r="40" spans="2:8" s="11" customFormat="1" ht="38.25">
      <c r="B40" s="14" t="s">
        <v>72</v>
      </c>
      <c r="C40" s="14"/>
      <c r="D40" s="43" t="s">
        <v>99</v>
      </c>
      <c r="E40" s="16" t="s">
        <v>73</v>
      </c>
      <c r="F40" s="24">
        <v>1113060.25</v>
      </c>
      <c r="G40" s="5"/>
      <c r="H40" s="24">
        <v>1113060.25</v>
      </c>
    </row>
    <row r="41" spans="2:8" s="11" customFormat="1" ht="32.25" customHeight="1">
      <c r="B41" s="14" t="s">
        <v>74</v>
      </c>
      <c r="C41" s="14"/>
      <c r="D41" s="43" t="s">
        <v>100</v>
      </c>
      <c r="E41" s="16" t="s">
        <v>75</v>
      </c>
      <c r="F41" s="24">
        <v>28349.4</v>
      </c>
      <c r="G41" s="5"/>
      <c r="H41" s="24">
        <v>28349.4</v>
      </c>
    </row>
    <row r="42" spans="2:8" s="11" customFormat="1" ht="39.75" customHeight="1">
      <c r="B42" s="14" t="s">
        <v>115</v>
      </c>
      <c r="C42" s="14"/>
      <c r="D42" s="43" t="s">
        <v>100</v>
      </c>
      <c r="E42" s="16" t="s">
        <v>116</v>
      </c>
      <c r="F42" s="24">
        <v>325750.53</v>
      </c>
      <c r="G42" s="5"/>
      <c r="H42" s="24">
        <v>325750.53</v>
      </c>
    </row>
    <row r="43" spans="2:8" s="11" customFormat="1" ht="39.75" customHeight="1">
      <c r="B43" s="47" t="s">
        <v>134</v>
      </c>
      <c r="C43" s="14"/>
      <c r="D43" s="16" t="s">
        <v>152</v>
      </c>
      <c r="E43" s="16" t="s">
        <v>141</v>
      </c>
      <c r="F43" s="24">
        <f>SUM(F44:F45)</f>
        <v>764684.47</v>
      </c>
      <c r="G43" s="5"/>
      <c r="H43" s="24">
        <f>SUM(H44:H45)</f>
        <v>746684.47</v>
      </c>
    </row>
    <row r="44" spans="2:8" s="11" customFormat="1" ht="15">
      <c r="B44" s="18" t="s">
        <v>77</v>
      </c>
      <c r="C44" s="18"/>
      <c r="D44" s="43" t="s">
        <v>99</v>
      </c>
      <c r="E44" s="16" t="s">
        <v>76</v>
      </c>
      <c r="F44" s="74">
        <v>749728.09</v>
      </c>
      <c r="G44" s="5"/>
      <c r="H44" s="24">
        <v>731728.09</v>
      </c>
    </row>
    <row r="45" spans="2:8" s="11" customFormat="1" ht="15">
      <c r="B45" s="7" t="s">
        <v>144</v>
      </c>
      <c r="C45" s="18"/>
      <c r="D45" s="16" t="s">
        <v>152</v>
      </c>
      <c r="E45" s="16" t="s">
        <v>146</v>
      </c>
      <c r="F45" s="74">
        <v>14956.38</v>
      </c>
      <c r="G45" s="5"/>
      <c r="H45" s="24">
        <v>14956.38</v>
      </c>
    </row>
    <row r="46" spans="2:8" s="11" customFormat="1" ht="12.75">
      <c r="B46" s="47" t="s">
        <v>122</v>
      </c>
      <c r="C46" s="47"/>
      <c r="D46" s="43" t="s">
        <v>100</v>
      </c>
      <c r="E46" s="16" t="s">
        <v>121</v>
      </c>
      <c r="F46" s="24">
        <f>SUM(F47:F49)</f>
        <v>16408.46</v>
      </c>
      <c r="G46" s="5"/>
      <c r="H46" s="24">
        <f>SUM(H47:H49)</f>
        <v>16408.46</v>
      </c>
    </row>
    <row r="47" spans="2:8" s="11" customFormat="1" ht="25.5">
      <c r="B47" s="7" t="s">
        <v>130</v>
      </c>
      <c r="C47" s="47"/>
      <c r="D47" s="43" t="s">
        <v>100</v>
      </c>
      <c r="E47" s="16" t="s">
        <v>149</v>
      </c>
      <c r="F47" s="74">
        <v>12006.55</v>
      </c>
      <c r="G47" s="5"/>
      <c r="H47" s="74">
        <v>12006.55</v>
      </c>
    </row>
    <row r="48" spans="2:8" s="11" customFormat="1" ht="15">
      <c r="B48" s="7" t="s">
        <v>147</v>
      </c>
      <c r="C48" s="47"/>
      <c r="D48" s="43" t="s">
        <v>100</v>
      </c>
      <c r="E48" s="16" t="s">
        <v>150</v>
      </c>
      <c r="F48" s="74">
        <v>4318</v>
      </c>
      <c r="G48" s="5"/>
      <c r="H48" s="74">
        <v>4318</v>
      </c>
    </row>
    <row r="49" spans="2:8" s="11" customFormat="1" ht="15">
      <c r="B49" s="7" t="s">
        <v>148</v>
      </c>
      <c r="C49" s="47"/>
      <c r="D49" s="43" t="s">
        <v>100</v>
      </c>
      <c r="E49" s="16" t="s">
        <v>151</v>
      </c>
      <c r="F49" s="74">
        <v>83.91</v>
      </c>
      <c r="G49" s="5"/>
      <c r="H49" s="74">
        <v>83.91</v>
      </c>
    </row>
    <row r="50" spans="2:8" s="11" customFormat="1" ht="26.25" customHeight="1">
      <c r="B50" s="48" t="s">
        <v>78</v>
      </c>
      <c r="C50" s="48"/>
      <c r="D50" s="16" t="s">
        <v>142</v>
      </c>
      <c r="E50" s="10"/>
      <c r="F50" s="24">
        <f>SUM(F51)</f>
        <v>87500</v>
      </c>
      <c r="G50" s="5"/>
      <c r="H50" s="24">
        <f>SUM(H51)</f>
        <v>87500</v>
      </c>
    </row>
    <row r="51" spans="2:8" s="11" customFormat="1" ht="26.25" customHeight="1">
      <c r="B51" s="47" t="s">
        <v>134</v>
      </c>
      <c r="C51" s="48"/>
      <c r="D51" s="16" t="s">
        <v>142</v>
      </c>
      <c r="E51" s="10" t="s">
        <v>141</v>
      </c>
      <c r="F51" s="24">
        <f>SUM(F52+F61)</f>
        <v>87500</v>
      </c>
      <c r="G51" s="5"/>
      <c r="H51" s="24">
        <f>SUM(H52+H61)</f>
        <v>87500</v>
      </c>
    </row>
    <row r="52" spans="2:8" s="11" customFormat="1" ht="16.5" customHeight="1">
      <c r="B52" s="18" t="s">
        <v>77</v>
      </c>
      <c r="C52" s="18"/>
      <c r="D52" s="16" t="s">
        <v>143</v>
      </c>
      <c r="E52" s="16" t="s">
        <v>76</v>
      </c>
      <c r="F52" s="24">
        <v>67500</v>
      </c>
      <c r="G52" s="5"/>
      <c r="H52" s="24">
        <v>67500</v>
      </c>
    </row>
    <row r="53" spans="2:8" s="11" customFormat="1" ht="69.75" customHeight="1" hidden="1">
      <c r="B53" s="18" t="s">
        <v>12</v>
      </c>
      <c r="C53" s="18"/>
      <c r="D53" s="10" t="s">
        <v>10</v>
      </c>
      <c r="E53" s="10" t="s">
        <v>13</v>
      </c>
      <c r="F53" s="24"/>
      <c r="G53" s="5"/>
      <c r="H53" s="24"/>
    </row>
    <row r="54" spans="2:8" s="11" customFormat="1" ht="20.25" customHeight="1" hidden="1">
      <c r="B54" s="18" t="s">
        <v>14</v>
      </c>
      <c r="C54" s="18"/>
      <c r="D54" s="10" t="s">
        <v>10</v>
      </c>
      <c r="E54" s="10" t="s">
        <v>15</v>
      </c>
      <c r="F54" s="24"/>
      <c r="G54" s="5"/>
      <c r="H54" s="24"/>
    </row>
    <row r="55" spans="2:8" s="11" customFormat="1" ht="28.5" customHeight="1" hidden="1">
      <c r="B55" s="18" t="s">
        <v>16</v>
      </c>
      <c r="C55" s="18"/>
      <c r="D55" s="10" t="s">
        <v>10</v>
      </c>
      <c r="E55" s="10" t="s">
        <v>17</v>
      </c>
      <c r="F55" s="24"/>
      <c r="G55" s="5"/>
      <c r="H55" s="24"/>
    </row>
    <row r="56" spans="2:8" s="11" customFormat="1" ht="42" customHeight="1" hidden="1">
      <c r="B56" s="18" t="s">
        <v>18</v>
      </c>
      <c r="C56" s="18"/>
      <c r="D56" s="10" t="s">
        <v>10</v>
      </c>
      <c r="E56" s="10" t="s">
        <v>19</v>
      </c>
      <c r="F56" s="24"/>
      <c r="G56" s="5"/>
      <c r="H56" s="24"/>
    </row>
    <row r="57" spans="2:8" s="11" customFormat="1" ht="38.25" customHeight="1" hidden="1">
      <c r="B57" s="14" t="s">
        <v>20</v>
      </c>
      <c r="C57" s="14"/>
      <c r="D57" s="10"/>
      <c r="E57" s="10"/>
      <c r="F57" s="24"/>
      <c r="G57" s="5"/>
      <c r="H57" s="24"/>
    </row>
    <row r="58" spans="2:8" s="11" customFormat="1" ht="39" customHeight="1" hidden="1">
      <c r="B58" s="14" t="s">
        <v>21</v>
      </c>
      <c r="C58" s="14"/>
      <c r="D58" s="10" t="s">
        <v>5</v>
      </c>
      <c r="E58" s="10"/>
      <c r="F58" s="24"/>
      <c r="G58" s="5"/>
      <c r="H58" s="24"/>
    </row>
    <row r="59" spans="2:8" s="11" customFormat="1" ht="16.5" customHeight="1" hidden="1">
      <c r="B59" s="14" t="s">
        <v>9</v>
      </c>
      <c r="C59" s="14"/>
      <c r="D59" s="10" t="s">
        <v>10</v>
      </c>
      <c r="E59" s="10"/>
      <c r="F59" s="24"/>
      <c r="G59" s="5"/>
      <c r="H59" s="24"/>
    </row>
    <row r="60" spans="2:8" s="11" customFormat="1" ht="16.5" customHeight="1" hidden="1">
      <c r="B60" s="18" t="s">
        <v>6</v>
      </c>
      <c r="C60" s="18"/>
      <c r="D60" s="10" t="s">
        <v>10</v>
      </c>
      <c r="E60" s="10" t="s">
        <v>7</v>
      </c>
      <c r="F60" s="24"/>
      <c r="G60" s="5"/>
      <c r="H60" s="24"/>
    </row>
    <row r="61" spans="2:8" s="11" customFormat="1" ht="16.5" customHeight="1">
      <c r="B61" s="7" t="s">
        <v>144</v>
      </c>
      <c r="C61" s="18"/>
      <c r="D61" s="10" t="s">
        <v>145</v>
      </c>
      <c r="E61" s="10" t="s">
        <v>146</v>
      </c>
      <c r="F61" s="24">
        <v>20000</v>
      </c>
      <c r="G61" s="5">
        <v>33052.01</v>
      </c>
      <c r="H61" s="24">
        <v>20000</v>
      </c>
    </row>
    <row r="62" spans="2:8" s="11" customFormat="1" ht="68.25" customHeight="1">
      <c r="B62" s="48" t="s">
        <v>159</v>
      </c>
      <c r="C62" s="18"/>
      <c r="D62" s="34" t="s">
        <v>157</v>
      </c>
      <c r="E62" s="34"/>
      <c r="F62" s="37">
        <f>SUM(F63)</f>
        <v>1495</v>
      </c>
      <c r="G62" s="42"/>
      <c r="H62" s="37">
        <f>SUM(H63)</f>
        <v>1495</v>
      </c>
    </row>
    <row r="63" spans="2:8" s="11" customFormat="1" ht="65.25" customHeight="1">
      <c r="B63" s="7" t="s">
        <v>160</v>
      </c>
      <c r="C63" s="18"/>
      <c r="D63" s="10" t="s">
        <v>158</v>
      </c>
      <c r="E63" s="10"/>
      <c r="F63" s="24">
        <f>SUM(F64)</f>
        <v>1495</v>
      </c>
      <c r="G63" s="5"/>
      <c r="H63" s="24">
        <f>SUM(H64)</f>
        <v>1495</v>
      </c>
    </row>
    <row r="64" spans="2:8" s="11" customFormat="1" ht="21" customHeight="1">
      <c r="B64" s="7" t="s">
        <v>161</v>
      </c>
      <c r="C64" s="18"/>
      <c r="D64" s="10" t="s">
        <v>158</v>
      </c>
      <c r="E64" s="10" t="s">
        <v>7</v>
      </c>
      <c r="F64" s="24">
        <f>SUM(F65)</f>
        <v>1495</v>
      </c>
      <c r="G64" s="5"/>
      <c r="H64" s="24">
        <f>SUM(H65)</f>
        <v>1495</v>
      </c>
    </row>
    <row r="65" spans="2:8" s="11" customFormat="1" ht="21" customHeight="1">
      <c r="B65" s="7" t="s">
        <v>90</v>
      </c>
      <c r="C65" s="18"/>
      <c r="D65" s="10" t="s">
        <v>158</v>
      </c>
      <c r="E65" s="10" t="s">
        <v>89</v>
      </c>
      <c r="F65" s="24">
        <v>1495</v>
      </c>
      <c r="G65" s="5"/>
      <c r="H65" s="24">
        <v>1495</v>
      </c>
    </row>
    <row r="66" spans="2:8" s="11" customFormat="1" ht="83.25" customHeight="1">
      <c r="B66" s="48" t="s">
        <v>162</v>
      </c>
      <c r="C66" s="18"/>
      <c r="D66" s="10" t="s">
        <v>163</v>
      </c>
      <c r="E66" s="10"/>
      <c r="F66" s="37">
        <f>SUM(F67)</f>
        <v>17266</v>
      </c>
      <c r="G66" s="42"/>
      <c r="H66" s="37">
        <f>SUM(H67)</f>
        <v>15081.36</v>
      </c>
    </row>
    <row r="67" spans="2:8" s="11" customFormat="1" ht="24.75" customHeight="1">
      <c r="B67" s="7" t="s">
        <v>164</v>
      </c>
      <c r="C67" s="18"/>
      <c r="D67" s="10" t="s">
        <v>163</v>
      </c>
      <c r="E67" s="10" t="s">
        <v>166</v>
      </c>
      <c r="F67" s="24">
        <f>SUM(F68)</f>
        <v>17266</v>
      </c>
      <c r="G67" s="5"/>
      <c r="H67" s="24">
        <f>SUM(H68)</f>
        <v>15081.36</v>
      </c>
    </row>
    <row r="68" spans="2:8" s="11" customFormat="1" ht="25.5" customHeight="1">
      <c r="B68" s="7" t="s">
        <v>165</v>
      </c>
      <c r="C68" s="18"/>
      <c r="D68" s="10" t="s">
        <v>163</v>
      </c>
      <c r="E68" s="10" t="s">
        <v>73</v>
      </c>
      <c r="F68" s="24">
        <v>17266</v>
      </c>
      <c r="G68" s="5"/>
      <c r="H68" s="24">
        <v>15081.36</v>
      </c>
    </row>
    <row r="69" spans="2:8" s="11" customFormat="1" ht="38.25" customHeight="1">
      <c r="B69" s="25" t="s">
        <v>20</v>
      </c>
      <c r="C69" s="25"/>
      <c r="D69" s="10"/>
      <c r="E69" s="10"/>
      <c r="F69" s="37">
        <f>SUM(F70)</f>
        <v>1470</v>
      </c>
      <c r="G69" s="5"/>
      <c r="H69" s="37">
        <f>SUM(H70)</f>
        <v>1470</v>
      </c>
    </row>
    <row r="70" spans="2:8" s="11" customFormat="1" ht="74.25" customHeight="1">
      <c r="B70" s="25" t="s">
        <v>88</v>
      </c>
      <c r="C70" s="25"/>
      <c r="D70" s="10" t="s">
        <v>154</v>
      </c>
      <c r="E70" s="10"/>
      <c r="F70" s="24">
        <f>SUM(F71)</f>
        <v>1470</v>
      </c>
      <c r="G70" s="5"/>
      <c r="H70" s="24">
        <f>SUM(H71)</f>
        <v>1470</v>
      </c>
    </row>
    <row r="71" spans="2:8" s="11" customFormat="1" ht="38.25">
      <c r="B71" s="18" t="s">
        <v>112</v>
      </c>
      <c r="C71" s="18"/>
      <c r="D71" s="8" t="s">
        <v>153</v>
      </c>
      <c r="E71" s="10"/>
      <c r="F71" s="24">
        <f>SUM(F72)</f>
        <v>1470</v>
      </c>
      <c r="G71" s="5"/>
      <c r="H71" s="24">
        <f>SUM(H72)</f>
        <v>1470</v>
      </c>
    </row>
    <row r="72" spans="2:8" s="11" customFormat="1" ht="12.75">
      <c r="B72" s="18" t="s">
        <v>90</v>
      </c>
      <c r="C72" s="18"/>
      <c r="D72" s="8" t="s">
        <v>153</v>
      </c>
      <c r="E72" s="10" t="s">
        <v>89</v>
      </c>
      <c r="F72" s="24">
        <v>1470</v>
      </c>
      <c r="G72" s="5"/>
      <c r="H72" s="24">
        <v>1470</v>
      </c>
    </row>
    <row r="73" spans="2:8" s="11" customFormat="1" ht="12.75">
      <c r="B73" s="19" t="s">
        <v>167</v>
      </c>
      <c r="C73" s="19"/>
      <c r="D73" s="16"/>
      <c r="E73" s="16"/>
      <c r="F73" s="37">
        <f>SUM(F74)</f>
        <v>3960</v>
      </c>
      <c r="G73" s="5"/>
      <c r="H73" s="37">
        <f>SUM(H74)</f>
        <v>3960</v>
      </c>
    </row>
    <row r="74" spans="2:8" s="11" customFormat="1" ht="25.5">
      <c r="B74" s="25" t="s">
        <v>168</v>
      </c>
      <c r="C74" s="25"/>
      <c r="D74" s="36" t="s">
        <v>169</v>
      </c>
      <c r="E74" s="10"/>
      <c r="F74" s="24">
        <f>SUM(F75)</f>
        <v>3960</v>
      </c>
      <c r="G74" s="5"/>
      <c r="H74" s="24">
        <f>SUM(H75)</f>
        <v>3960</v>
      </c>
    </row>
    <row r="75" spans="2:8" s="11" customFormat="1" ht="12.75">
      <c r="B75" s="12" t="s">
        <v>171</v>
      </c>
      <c r="C75" s="12"/>
      <c r="D75" s="8" t="s">
        <v>170</v>
      </c>
      <c r="E75" s="10" t="s">
        <v>172</v>
      </c>
      <c r="F75" s="24">
        <f>SUM(F76)</f>
        <v>3960</v>
      </c>
      <c r="G75" s="5"/>
      <c r="H75" s="24">
        <f>SUM(H76)</f>
        <v>3960</v>
      </c>
    </row>
    <row r="76" spans="2:8" s="11" customFormat="1" ht="14.25" customHeight="1">
      <c r="B76" s="12" t="s">
        <v>122</v>
      </c>
      <c r="C76" s="12"/>
      <c r="D76" s="8" t="s">
        <v>170</v>
      </c>
      <c r="E76" s="10" t="s">
        <v>121</v>
      </c>
      <c r="F76" s="24">
        <f>SUM(F77)</f>
        <v>3960</v>
      </c>
      <c r="G76" s="5"/>
      <c r="H76" s="24">
        <f>SUM(H77)</f>
        <v>3960</v>
      </c>
    </row>
    <row r="77" spans="2:8" s="11" customFormat="1" ht="24.75" customHeight="1">
      <c r="B77" s="12" t="s">
        <v>130</v>
      </c>
      <c r="C77" s="12"/>
      <c r="D77" s="8" t="s">
        <v>170</v>
      </c>
      <c r="E77" s="10" t="s">
        <v>149</v>
      </c>
      <c r="F77" s="24">
        <v>3960</v>
      </c>
      <c r="G77" s="5"/>
      <c r="H77" s="24">
        <v>3960</v>
      </c>
    </row>
    <row r="78" spans="2:8" s="11" customFormat="1" ht="20.25" customHeight="1">
      <c r="B78" s="22" t="s">
        <v>87</v>
      </c>
      <c r="C78" s="22"/>
      <c r="D78" s="10"/>
      <c r="E78" s="10"/>
      <c r="F78" s="37">
        <f>SUM(F79)</f>
        <v>131597.46</v>
      </c>
      <c r="G78" s="5"/>
      <c r="H78" s="37">
        <f>SUM(H79)</f>
        <v>131597.46</v>
      </c>
    </row>
    <row r="79" spans="2:8" s="11" customFormat="1" ht="21.75" customHeight="1">
      <c r="B79" s="29" t="s">
        <v>69</v>
      </c>
      <c r="C79" s="29"/>
      <c r="D79" s="10"/>
      <c r="E79" s="10"/>
      <c r="F79" s="24">
        <f>SUM(F80)</f>
        <v>131597.46</v>
      </c>
      <c r="G79" s="5"/>
      <c r="H79" s="24">
        <f>SUM(H80)</f>
        <v>131597.46</v>
      </c>
    </row>
    <row r="80" spans="2:8" s="11" customFormat="1" ht="30.75" customHeight="1">
      <c r="B80" s="28" t="s">
        <v>135</v>
      </c>
      <c r="C80" s="28"/>
      <c r="D80" s="26" t="s">
        <v>101</v>
      </c>
      <c r="E80" s="10"/>
      <c r="F80" s="24">
        <f>SUM(F81)</f>
        <v>131597.46</v>
      </c>
      <c r="G80" s="5"/>
      <c r="H80" s="24">
        <f>SUM(H81)</f>
        <v>131597.46</v>
      </c>
    </row>
    <row r="81" spans="2:8" s="11" customFormat="1" ht="29.25" customHeight="1">
      <c r="B81" s="12" t="s">
        <v>70</v>
      </c>
      <c r="C81" s="12"/>
      <c r="D81" s="10" t="s">
        <v>102</v>
      </c>
      <c r="E81" s="10"/>
      <c r="F81" s="24">
        <f>SUM(F82+F83+F84+F85)</f>
        <v>131597.46</v>
      </c>
      <c r="G81" s="5"/>
      <c r="H81" s="24">
        <f>SUM(H82+H83+H84+H85)</f>
        <v>131597.46</v>
      </c>
    </row>
    <row r="82" spans="2:8" s="11" customFormat="1" ht="38.25">
      <c r="B82" s="14" t="s">
        <v>72</v>
      </c>
      <c r="C82" s="14"/>
      <c r="D82" s="10" t="s">
        <v>102</v>
      </c>
      <c r="E82" s="16" t="s">
        <v>73</v>
      </c>
      <c r="F82" s="24">
        <v>91018.68</v>
      </c>
      <c r="G82" s="5"/>
      <c r="H82" s="24">
        <v>91018.68</v>
      </c>
    </row>
    <row r="83" spans="2:8" s="11" customFormat="1" ht="38.25">
      <c r="B83" s="14" t="s">
        <v>74</v>
      </c>
      <c r="C83" s="14"/>
      <c r="D83" s="10" t="s">
        <v>102</v>
      </c>
      <c r="E83" s="16" t="s">
        <v>75</v>
      </c>
      <c r="F83" s="24">
        <v>640</v>
      </c>
      <c r="G83" s="5">
        <v>580</v>
      </c>
      <c r="H83" s="24">
        <v>640</v>
      </c>
    </row>
    <row r="84" spans="2:8" s="11" customFormat="1" ht="38.25">
      <c r="B84" s="14" t="s">
        <v>115</v>
      </c>
      <c r="C84" s="14"/>
      <c r="D84" s="10" t="s">
        <v>123</v>
      </c>
      <c r="E84" s="16" t="s">
        <v>116</v>
      </c>
      <c r="F84" s="24">
        <v>27221.81</v>
      </c>
      <c r="G84" s="5"/>
      <c r="H84" s="24">
        <v>27221.81</v>
      </c>
    </row>
    <row r="85" spans="2:8" s="11" customFormat="1" ht="25.5">
      <c r="B85" s="47" t="s">
        <v>134</v>
      </c>
      <c r="C85" s="14"/>
      <c r="D85" s="10" t="s">
        <v>123</v>
      </c>
      <c r="E85" s="16" t="s">
        <v>141</v>
      </c>
      <c r="F85" s="24">
        <f>SUM(F86+F109)</f>
        <v>12716.970000000001</v>
      </c>
      <c r="G85" s="5"/>
      <c r="H85" s="24">
        <f>SUM(H86+H109)</f>
        <v>12716.970000000001</v>
      </c>
    </row>
    <row r="86" spans="2:8" s="11" customFormat="1" ht="12.75">
      <c r="B86" s="18" t="s">
        <v>77</v>
      </c>
      <c r="C86" s="18"/>
      <c r="D86" s="10" t="s">
        <v>103</v>
      </c>
      <c r="E86" s="16" t="s">
        <v>76</v>
      </c>
      <c r="F86" s="24">
        <v>10882.18</v>
      </c>
      <c r="G86" s="5"/>
      <c r="H86" s="24">
        <v>10882.18</v>
      </c>
    </row>
    <row r="87" spans="2:8" s="11" customFormat="1" ht="15.75" customHeight="1" hidden="1">
      <c r="B87" s="18"/>
      <c r="C87" s="18"/>
      <c r="D87" s="10"/>
      <c r="E87" s="16"/>
      <c r="F87" s="24"/>
      <c r="G87" s="5"/>
      <c r="H87" s="24"/>
    </row>
    <row r="88" spans="2:8" s="11" customFormat="1" ht="25.5" customHeight="1" hidden="1">
      <c r="B88" s="19" t="s">
        <v>22</v>
      </c>
      <c r="C88" s="19"/>
      <c r="D88" s="16"/>
      <c r="E88" s="16"/>
      <c r="F88" s="37" t="e">
        <f>SUM(#REF!+F111)</f>
        <v>#REF!</v>
      </c>
      <c r="G88" s="5"/>
      <c r="H88" s="37" t="e">
        <f>SUM(#REF!+H111)</f>
        <v>#REF!</v>
      </c>
    </row>
    <row r="89" spans="2:8" s="11" customFormat="1" ht="55.5" customHeight="1" hidden="1">
      <c r="B89" s="20" t="s">
        <v>23</v>
      </c>
      <c r="C89" s="20"/>
      <c r="D89" s="10"/>
      <c r="E89" s="10"/>
      <c r="F89" s="24"/>
      <c r="G89" s="5"/>
      <c r="H89" s="24"/>
    </row>
    <row r="90" spans="2:8" s="11" customFormat="1" ht="26.25" customHeight="1" hidden="1">
      <c r="B90" s="20" t="s">
        <v>24</v>
      </c>
      <c r="C90" s="20"/>
      <c r="D90" s="10" t="s">
        <v>25</v>
      </c>
      <c r="E90" s="10"/>
      <c r="F90" s="24"/>
      <c r="G90" s="5"/>
      <c r="H90" s="24"/>
    </row>
    <row r="91" spans="2:8" s="11" customFormat="1" ht="23.25" customHeight="1" hidden="1">
      <c r="B91" s="20" t="s">
        <v>26</v>
      </c>
      <c r="C91" s="20"/>
      <c r="D91" s="10" t="s">
        <v>27</v>
      </c>
      <c r="E91" s="10" t="s">
        <v>28</v>
      </c>
      <c r="F91" s="24"/>
      <c r="G91" s="5"/>
      <c r="H91" s="24"/>
    </row>
    <row r="92" spans="2:8" s="11" customFormat="1" ht="30" customHeight="1" hidden="1">
      <c r="B92" s="20" t="s">
        <v>29</v>
      </c>
      <c r="C92" s="20"/>
      <c r="D92" s="10" t="s">
        <v>27</v>
      </c>
      <c r="E92" s="10" t="s">
        <v>30</v>
      </c>
      <c r="F92" s="24"/>
      <c r="G92" s="5"/>
      <c r="H92" s="24"/>
    </row>
    <row r="93" spans="2:8" s="11" customFormat="1" ht="30" customHeight="1" hidden="1">
      <c r="B93" s="20" t="s">
        <v>31</v>
      </c>
      <c r="C93" s="20"/>
      <c r="D93" s="10" t="s">
        <v>32</v>
      </c>
      <c r="E93" s="10"/>
      <c r="F93" s="24"/>
      <c r="G93" s="5"/>
      <c r="H93" s="24"/>
    </row>
    <row r="94" spans="2:8" s="11" customFormat="1" ht="30" customHeight="1" hidden="1">
      <c r="B94" s="20" t="s">
        <v>29</v>
      </c>
      <c r="C94" s="20"/>
      <c r="D94" s="10" t="s">
        <v>32</v>
      </c>
      <c r="E94" s="10" t="s">
        <v>30</v>
      </c>
      <c r="F94" s="24"/>
      <c r="G94" s="5"/>
      <c r="H94" s="24"/>
    </row>
    <row r="95" spans="2:8" s="11" customFormat="1" ht="30" customHeight="1" hidden="1">
      <c r="B95" s="20" t="s">
        <v>33</v>
      </c>
      <c r="C95" s="20"/>
      <c r="D95" s="10" t="s">
        <v>34</v>
      </c>
      <c r="E95" s="10"/>
      <c r="F95" s="24"/>
      <c r="G95" s="5"/>
      <c r="H95" s="24"/>
    </row>
    <row r="96" spans="2:8" s="11" customFormat="1" ht="30" customHeight="1" hidden="1">
      <c r="B96" s="20" t="s">
        <v>29</v>
      </c>
      <c r="C96" s="20"/>
      <c r="D96" s="10" t="s">
        <v>34</v>
      </c>
      <c r="E96" s="10" t="s">
        <v>30</v>
      </c>
      <c r="F96" s="24"/>
      <c r="G96" s="5"/>
      <c r="H96" s="24"/>
    </row>
    <row r="97" spans="2:8" s="11" customFormat="1" ht="30" customHeight="1" hidden="1">
      <c r="B97" s="20" t="s">
        <v>35</v>
      </c>
      <c r="C97" s="20"/>
      <c r="D97" s="10" t="s">
        <v>36</v>
      </c>
      <c r="E97" s="10"/>
      <c r="F97" s="24"/>
      <c r="G97" s="5"/>
      <c r="H97" s="24"/>
    </row>
    <row r="98" spans="2:8" s="11" customFormat="1" ht="30" customHeight="1" hidden="1">
      <c r="B98" s="20" t="s">
        <v>29</v>
      </c>
      <c r="C98" s="20"/>
      <c r="D98" s="10" t="s">
        <v>36</v>
      </c>
      <c r="E98" s="10" t="s">
        <v>30</v>
      </c>
      <c r="F98" s="24"/>
      <c r="G98" s="5"/>
      <c r="H98" s="24"/>
    </row>
    <row r="99" spans="2:8" s="11" customFormat="1" ht="23.25" customHeight="1" hidden="1">
      <c r="B99" s="20" t="s">
        <v>37</v>
      </c>
      <c r="C99" s="20"/>
      <c r="D99" s="10" t="s">
        <v>38</v>
      </c>
      <c r="E99" s="10"/>
      <c r="F99" s="24"/>
      <c r="G99" s="5"/>
      <c r="H99" s="24"/>
    </row>
    <row r="100" spans="2:8" s="11" customFormat="1" ht="22.5" customHeight="1" hidden="1">
      <c r="B100" s="20" t="s">
        <v>39</v>
      </c>
      <c r="C100" s="20"/>
      <c r="D100" s="10" t="s">
        <v>38</v>
      </c>
      <c r="E100" s="10" t="s">
        <v>40</v>
      </c>
      <c r="F100" s="24"/>
      <c r="G100" s="5"/>
      <c r="H100" s="24"/>
    </row>
    <row r="101" spans="2:8" s="11" customFormat="1" ht="37.5" customHeight="1" hidden="1">
      <c r="B101" s="20" t="s">
        <v>41</v>
      </c>
      <c r="C101" s="20"/>
      <c r="D101" s="10" t="s">
        <v>42</v>
      </c>
      <c r="E101" s="10"/>
      <c r="F101" s="24"/>
      <c r="G101" s="5"/>
      <c r="H101" s="24"/>
    </row>
    <row r="102" spans="2:8" s="11" customFormat="1" ht="26.25" customHeight="1" hidden="1">
      <c r="B102" s="12" t="s">
        <v>6</v>
      </c>
      <c r="C102" s="12"/>
      <c r="D102" s="10" t="s">
        <v>42</v>
      </c>
      <c r="E102" s="10" t="s">
        <v>7</v>
      </c>
      <c r="F102" s="24"/>
      <c r="G102" s="5"/>
      <c r="H102" s="24"/>
    </row>
    <row r="103" spans="2:8" s="11" customFormat="1" ht="39" customHeight="1" hidden="1">
      <c r="B103" s="18" t="s">
        <v>43</v>
      </c>
      <c r="C103" s="18"/>
      <c r="D103" s="10"/>
      <c r="E103" s="10"/>
      <c r="F103" s="24"/>
      <c r="G103" s="5"/>
      <c r="H103" s="24"/>
    </row>
    <row r="104" spans="2:8" s="11" customFormat="1" ht="39" customHeight="1" hidden="1">
      <c r="B104" s="12" t="s">
        <v>44</v>
      </c>
      <c r="C104" s="12"/>
      <c r="D104" s="10" t="s">
        <v>45</v>
      </c>
      <c r="E104" s="10"/>
      <c r="F104" s="24"/>
      <c r="G104" s="5"/>
      <c r="H104" s="24"/>
    </row>
    <row r="105" spans="2:8" s="11" customFormat="1" ht="13.5" customHeight="1" hidden="1">
      <c r="B105" s="12" t="s">
        <v>46</v>
      </c>
      <c r="C105" s="12"/>
      <c r="D105" s="10" t="s">
        <v>47</v>
      </c>
      <c r="E105" s="10"/>
      <c r="F105" s="24"/>
      <c r="G105" s="21"/>
      <c r="H105" s="24"/>
    </row>
    <row r="106" spans="2:8" s="11" customFormat="1" ht="38.25" customHeight="1" hidden="1">
      <c r="B106" s="20" t="s">
        <v>29</v>
      </c>
      <c r="C106" s="20"/>
      <c r="D106" s="10" t="s">
        <v>47</v>
      </c>
      <c r="E106" s="10" t="s">
        <v>30</v>
      </c>
      <c r="F106" s="24"/>
      <c r="G106" s="5"/>
      <c r="H106" s="24"/>
    </row>
    <row r="107" spans="2:8" s="11" customFormat="1" ht="37.5" customHeight="1" hidden="1">
      <c r="B107" s="18" t="s">
        <v>48</v>
      </c>
      <c r="C107" s="18"/>
      <c r="D107" s="10"/>
      <c r="E107" s="10"/>
      <c r="F107" s="24"/>
      <c r="G107" s="5"/>
      <c r="H107" s="24"/>
    </row>
    <row r="108" spans="2:8" s="11" customFormat="1" ht="37.5" customHeight="1" hidden="1">
      <c r="B108" s="12" t="s">
        <v>24</v>
      </c>
      <c r="C108" s="12"/>
      <c r="D108" s="10" t="s">
        <v>25</v>
      </c>
      <c r="E108" s="10"/>
      <c r="F108" s="24"/>
      <c r="G108" s="5"/>
      <c r="H108" s="24"/>
    </row>
    <row r="109" spans="2:8" s="11" customFormat="1" ht="37.5" customHeight="1">
      <c r="B109" s="7" t="s">
        <v>144</v>
      </c>
      <c r="C109" s="12"/>
      <c r="D109" s="10" t="s">
        <v>123</v>
      </c>
      <c r="E109" s="10" t="s">
        <v>146</v>
      </c>
      <c r="F109" s="24">
        <v>1834.79</v>
      </c>
      <c r="G109" s="5"/>
      <c r="H109" s="24">
        <v>1834.79</v>
      </c>
    </row>
    <row r="110" spans="2:8" s="11" customFormat="1" ht="30" customHeight="1">
      <c r="B110" s="29" t="s">
        <v>114</v>
      </c>
      <c r="C110" s="29"/>
      <c r="D110" s="10"/>
      <c r="E110" s="10"/>
      <c r="F110" s="37">
        <f>SUM(F111)</f>
        <v>14298.75</v>
      </c>
      <c r="G110" s="5"/>
      <c r="H110" s="37">
        <f>SUM(H111)</f>
        <v>14298.75</v>
      </c>
    </row>
    <row r="111" spans="2:8" s="11" customFormat="1" ht="25.5" customHeight="1">
      <c r="B111" s="22" t="s">
        <v>48</v>
      </c>
      <c r="C111" s="22"/>
      <c r="D111" s="10"/>
      <c r="E111" s="10"/>
      <c r="F111" s="37">
        <f>SUM(F112)</f>
        <v>14298.75</v>
      </c>
      <c r="G111" s="5"/>
      <c r="H111" s="37">
        <f>SUM(H112)</f>
        <v>14298.75</v>
      </c>
    </row>
    <row r="112" spans="2:8" s="30" customFormat="1" ht="12.75">
      <c r="B112" s="28" t="s">
        <v>80</v>
      </c>
      <c r="C112" s="28"/>
      <c r="D112" s="26" t="s">
        <v>104</v>
      </c>
      <c r="E112" s="10"/>
      <c r="F112" s="24">
        <f>SUM(F113)</f>
        <v>14298.75</v>
      </c>
      <c r="G112" s="32"/>
      <c r="H112" s="24">
        <f>SUM(H113)</f>
        <v>14298.75</v>
      </c>
    </row>
    <row r="113" spans="2:8" s="30" customFormat="1" ht="32.25" customHeight="1">
      <c r="B113" s="47" t="s">
        <v>81</v>
      </c>
      <c r="C113" s="47"/>
      <c r="D113" s="43" t="s">
        <v>105</v>
      </c>
      <c r="E113" s="10"/>
      <c r="F113" s="24">
        <f>SUM(F114)</f>
        <v>14298.75</v>
      </c>
      <c r="G113" s="32"/>
      <c r="H113" s="24">
        <f>SUM(H114)</f>
        <v>14298.75</v>
      </c>
    </row>
    <row r="114" spans="2:8" s="11" customFormat="1" ht="19.5" customHeight="1">
      <c r="B114" s="18" t="s">
        <v>77</v>
      </c>
      <c r="C114" s="18"/>
      <c r="D114" s="43" t="s">
        <v>105</v>
      </c>
      <c r="E114" s="10" t="s">
        <v>76</v>
      </c>
      <c r="F114" s="24">
        <v>14298.75</v>
      </c>
      <c r="G114" s="5"/>
      <c r="H114" s="24">
        <v>14298.75</v>
      </c>
    </row>
    <row r="115" spans="2:8" s="11" customFormat="1" ht="15.75" customHeight="1" hidden="1">
      <c r="B115" s="12"/>
      <c r="C115" s="12"/>
      <c r="D115" s="10"/>
      <c r="E115" s="10"/>
      <c r="F115" s="31"/>
      <c r="G115" s="5"/>
      <c r="H115" s="31"/>
    </row>
    <row r="116" spans="2:8" s="11" customFormat="1" ht="15.75" customHeight="1" hidden="1">
      <c r="B116" s="33" t="s">
        <v>49</v>
      </c>
      <c r="C116" s="33"/>
      <c r="D116" s="16"/>
      <c r="E116" s="16"/>
      <c r="F116" s="37" t="e">
        <f>SUM(#REF!)</f>
        <v>#REF!</v>
      </c>
      <c r="G116" s="5"/>
      <c r="H116" s="37" t="e">
        <f>SUM(#REF!)</f>
        <v>#REF!</v>
      </c>
    </row>
    <row r="117" spans="2:8" s="11" customFormat="1" ht="15.75" customHeight="1" hidden="1">
      <c r="B117" s="18"/>
      <c r="C117" s="18"/>
      <c r="D117" s="16"/>
      <c r="E117" s="16"/>
      <c r="F117" s="24"/>
      <c r="G117" s="5"/>
      <c r="H117" s="24"/>
    </row>
    <row r="118" spans="2:8" s="11" customFormat="1" ht="15.75" customHeight="1" hidden="1">
      <c r="B118" s="18"/>
      <c r="C118" s="18"/>
      <c r="D118" s="16"/>
      <c r="E118" s="16"/>
      <c r="F118" s="24"/>
      <c r="G118" s="5"/>
      <c r="H118" s="24"/>
    </row>
    <row r="119" spans="2:8" s="11" customFormat="1" ht="15.75" customHeight="1">
      <c r="B119" s="33" t="s">
        <v>113</v>
      </c>
      <c r="C119" s="33"/>
      <c r="D119" s="16"/>
      <c r="E119" s="16"/>
      <c r="F119" s="37">
        <f>SUM(F120)</f>
        <v>38211.55</v>
      </c>
      <c r="G119" s="5"/>
      <c r="H119" s="37">
        <f>SUM(H120)</f>
        <v>38211.55</v>
      </c>
    </row>
    <row r="120" spans="2:8" s="11" customFormat="1" ht="15.75" customHeight="1">
      <c r="B120" s="33" t="s">
        <v>119</v>
      </c>
      <c r="C120" s="33"/>
      <c r="D120" s="16"/>
      <c r="E120" s="16"/>
      <c r="F120" s="37">
        <f>SUM(F121)</f>
        <v>38211.55</v>
      </c>
      <c r="G120" s="5"/>
      <c r="H120" s="37">
        <f>SUM(H121)</f>
        <v>38211.55</v>
      </c>
    </row>
    <row r="121" spans="2:8" s="11" customFormat="1" ht="15.75" customHeight="1">
      <c r="B121" s="25" t="s">
        <v>120</v>
      </c>
      <c r="C121" s="33"/>
      <c r="D121" s="16"/>
      <c r="E121" s="16"/>
      <c r="F121" s="37">
        <f>SUM(F122)</f>
        <v>38211.55</v>
      </c>
      <c r="G121" s="5"/>
      <c r="H121" s="37">
        <f>SUM(H122)</f>
        <v>38211.55</v>
      </c>
    </row>
    <row r="122" spans="2:8" s="11" customFormat="1" ht="65.25" customHeight="1">
      <c r="B122" s="18" t="s">
        <v>173</v>
      </c>
      <c r="C122" s="33"/>
      <c r="D122" s="43">
        <v>9502083097</v>
      </c>
      <c r="E122" s="16"/>
      <c r="F122" s="37">
        <f>SUM(F123)</f>
        <v>38211.55</v>
      </c>
      <c r="G122" s="5"/>
      <c r="H122" s="37">
        <f>SUM(H123)</f>
        <v>38211.55</v>
      </c>
    </row>
    <row r="123" spans="2:8" s="11" customFormat="1" ht="31.5" customHeight="1">
      <c r="B123" s="18" t="s">
        <v>77</v>
      </c>
      <c r="C123" s="33"/>
      <c r="D123" s="43">
        <v>9502083097</v>
      </c>
      <c r="E123" s="16" t="s">
        <v>76</v>
      </c>
      <c r="F123" s="53">
        <v>38211.55</v>
      </c>
      <c r="G123" s="5"/>
      <c r="H123" s="72">
        <v>38211.55</v>
      </c>
    </row>
    <row r="124" spans="2:8" ht="25.5" customHeight="1">
      <c r="B124" s="9" t="s">
        <v>50</v>
      </c>
      <c r="C124" s="9"/>
      <c r="D124" s="4"/>
      <c r="E124" s="4"/>
      <c r="F124" s="37">
        <f>SUM(F125+F130)</f>
        <v>311290.23</v>
      </c>
      <c r="G124" s="6"/>
      <c r="H124" s="37">
        <f>SUM(H125+H130)</f>
        <v>311290.23</v>
      </c>
    </row>
    <row r="125" spans="2:8" ht="25.5" customHeight="1">
      <c r="B125" s="25" t="s">
        <v>127</v>
      </c>
      <c r="C125" s="9"/>
      <c r="D125" s="4"/>
      <c r="E125" s="4"/>
      <c r="F125" s="37">
        <f>SUM(F126)</f>
        <v>0</v>
      </c>
      <c r="G125" s="6"/>
      <c r="H125" s="37">
        <f>SUM(H126)</f>
        <v>0</v>
      </c>
    </row>
    <row r="126" spans="2:8" ht="41.25" customHeight="1">
      <c r="B126" s="14" t="s">
        <v>128</v>
      </c>
      <c r="C126" s="9"/>
      <c r="D126" s="4"/>
      <c r="E126" s="4"/>
      <c r="F126" s="37">
        <f>SUM(F127)</f>
        <v>0</v>
      </c>
      <c r="G126" s="6"/>
      <c r="H126" s="37">
        <f>SUM(H127)</f>
        <v>0</v>
      </c>
    </row>
    <row r="127" spans="2:8" ht="25.5" customHeight="1">
      <c r="B127" s="7" t="s">
        <v>129</v>
      </c>
      <c r="C127" s="9"/>
      <c r="D127" s="4" t="s">
        <v>131</v>
      </c>
      <c r="E127" s="4"/>
      <c r="F127" s="58">
        <f>SUM(F128)</f>
        <v>0</v>
      </c>
      <c r="G127" s="57"/>
      <c r="H127" s="58">
        <f>SUM(H128)</f>
        <v>0</v>
      </c>
    </row>
    <row r="128" spans="2:8" ht="25.5" customHeight="1">
      <c r="B128" s="7" t="s">
        <v>122</v>
      </c>
      <c r="C128" s="9"/>
      <c r="D128" s="4" t="s">
        <v>131</v>
      </c>
      <c r="E128" s="4" t="s">
        <v>121</v>
      </c>
      <c r="F128" s="58">
        <f>SUM(F129)</f>
        <v>0</v>
      </c>
      <c r="G128" s="57"/>
      <c r="H128" s="58">
        <f>SUM(H129)</f>
        <v>0</v>
      </c>
    </row>
    <row r="129" spans="2:8" ht="35.25" customHeight="1">
      <c r="B129" s="7" t="s">
        <v>155</v>
      </c>
      <c r="C129" s="23"/>
      <c r="D129" s="4" t="s">
        <v>131</v>
      </c>
      <c r="E129" s="4" t="s">
        <v>149</v>
      </c>
      <c r="F129" s="56">
        <v>0</v>
      </c>
      <c r="G129" s="57"/>
      <c r="H129" s="56">
        <v>0</v>
      </c>
    </row>
    <row r="130" spans="2:8" ht="31.5" customHeight="1">
      <c r="B130" s="35" t="s">
        <v>65</v>
      </c>
      <c r="C130" s="23"/>
      <c r="D130" s="10"/>
      <c r="E130" s="8"/>
      <c r="F130" s="40">
        <f>SUM(F131)</f>
        <v>311290.23</v>
      </c>
      <c r="G130" s="6"/>
      <c r="H130" s="40">
        <f>SUM(H131)</f>
        <v>311290.23</v>
      </c>
    </row>
    <row r="131" spans="2:8" ht="23.25" customHeight="1">
      <c r="B131" s="27" t="s">
        <v>82</v>
      </c>
      <c r="C131" s="27"/>
      <c r="D131" s="26" t="s">
        <v>106</v>
      </c>
      <c r="E131" s="8"/>
      <c r="F131" s="40">
        <f>SUM(F132+F138)</f>
        <v>311290.23</v>
      </c>
      <c r="G131" s="6"/>
      <c r="H131" s="40">
        <f>SUM(H132+H138)</f>
        <v>311290.23</v>
      </c>
    </row>
    <row r="132" spans="2:8" ht="30" customHeight="1">
      <c r="B132" s="27" t="s">
        <v>66</v>
      </c>
      <c r="C132" s="27"/>
      <c r="D132" s="10" t="s">
        <v>107</v>
      </c>
      <c r="E132" s="8"/>
      <c r="F132" s="24">
        <f>SUM(F133)</f>
        <v>262255.06</v>
      </c>
      <c r="G132" s="6"/>
      <c r="H132" s="24">
        <f>SUM(H133)</f>
        <v>262255.06</v>
      </c>
    </row>
    <row r="133" spans="2:8" ht="30" customHeight="1">
      <c r="B133" s="47" t="s">
        <v>134</v>
      </c>
      <c r="C133" s="27"/>
      <c r="D133" s="10" t="s">
        <v>108</v>
      </c>
      <c r="E133" s="8"/>
      <c r="F133" s="24">
        <f>SUM(F134+F135)</f>
        <v>262255.06</v>
      </c>
      <c r="G133" s="6"/>
      <c r="H133" s="24">
        <f>SUM(H134+H135)</f>
        <v>262255.06</v>
      </c>
    </row>
    <row r="134" spans="2:8" ht="30" customHeight="1">
      <c r="B134" s="18" t="s">
        <v>77</v>
      </c>
      <c r="C134" s="27"/>
      <c r="D134" s="10" t="s">
        <v>108</v>
      </c>
      <c r="E134" s="8" t="s">
        <v>76</v>
      </c>
      <c r="F134" s="24">
        <v>134451</v>
      </c>
      <c r="G134" s="6"/>
      <c r="H134" s="24">
        <v>134451</v>
      </c>
    </row>
    <row r="135" spans="2:8" ht="25.5" customHeight="1">
      <c r="B135" s="7" t="s">
        <v>144</v>
      </c>
      <c r="C135" s="18"/>
      <c r="D135" s="10" t="s">
        <v>108</v>
      </c>
      <c r="E135" s="16" t="s">
        <v>146</v>
      </c>
      <c r="F135" s="24">
        <v>127804.06</v>
      </c>
      <c r="G135" s="6"/>
      <c r="H135" s="24">
        <v>127804.06</v>
      </c>
    </row>
    <row r="136" spans="2:8" ht="12.75" customHeight="1" hidden="1">
      <c r="B136" s="27" t="s">
        <v>67</v>
      </c>
      <c r="C136" s="27"/>
      <c r="D136" s="10" t="s">
        <v>109</v>
      </c>
      <c r="E136" s="8"/>
      <c r="F136" s="24">
        <f>SUM(F137)</f>
        <v>0</v>
      </c>
      <c r="G136" s="6"/>
      <c r="H136" s="24">
        <f>SUM(H137)</f>
        <v>0</v>
      </c>
    </row>
    <row r="137" spans="2:8" ht="12.75" customHeight="1" hidden="1">
      <c r="B137" s="18" t="s">
        <v>77</v>
      </c>
      <c r="C137" s="18"/>
      <c r="D137" s="10" t="s">
        <v>110</v>
      </c>
      <c r="E137" s="16" t="s">
        <v>76</v>
      </c>
      <c r="F137" s="24">
        <v>0</v>
      </c>
      <c r="G137" s="6"/>
      <c r="H137" s="24">
        <v>0</v>
      </c>
    </row>
    <row r="138" spans="2:8" ht="25.5">
      <c r="B138" s="41" t="s">
        <v>68</v>
      </c>
      <c r="C138" s="41"/>
      <c r="D138" s="10" t="s">
        <v>111</v>
      </c>
      <c r="E138" s="10"/>
      <c r="F138" s="24">
        <f>SUM(F146)</f>
        <v>49035.17</v>
      </c>
      <c r="G138" s="6"/>
      <c r="H138" s="24">
        <f>SUM(H146)</f>
        <v>49035.17</v>
      </c>
    </row>
    <row r="139" spans="2:8" ht="35.25" customHeight="1">
      <c r="B139" s="47" t="s">
        <v>134</v>
      </c>
      <c r="C139" s="18"/>
      <c r="D139" s="10" t="s">
        <v>111</v>
      </c>
      <c r="E139" s="16" t="s">
        <v>141</v>
      </c>
      <c r="F139" s="24">
        <f>SUM(F146)</f>
        <v>49035.17</v>
      </c>
      <c r="G139" s="6"/>
      <c r="H139" s="58">
        <f>SUM(H146)</f>
        <v>49035.17</v>
      </c>
    </row>
    <row r="140" spans="2:8" ht="12.75" customHeight="1" hidden="1">
      <c r="B140" s="13"/>
      <c r="C140" s="13"/>
      <c r="D140" s="10"/>
      <c r="E140" s="8"/>
      <c r="F140" s="24"/>
      <c r="G140" s="6"/>
      <c r="H140" s="24"/>
    </row>
    <row r="141" spans="2:8" ht="12.75" customHeight="1" hidden="1">
      <c r="B141" s="13"/>
      <c r="C141" s="13"/>
      <c r="D141" s="10"/>
      <c r="E141" s="8"/>
      <c r="F141" s="24"/>
      <c r="G141" s="6"/>
      <c r="H141" s="24"/>
    </row>
    <row r="142" spans="2:8" ht="25.5" customHeight="1" hidden="1">
      <c r="B142" s="7" t="s">
        <v>51</v>
      </c>
      <c r="C142" s="7"/>
      <c r="D142" s="8"/>
      <c r="E142" s="8"/>
      <c r="F142" s="24"/>
      <c r="G142" s="6"/>
      <c r="H142" s="24"/>
    </row>
    <row r="143" spans="2:8" ht="12.75" customHeight="1" hidden="1">
      <c r="B143" s="13" t="s">
        <v>52</v>
      </c>
      <c r="C143" s="13"/>
      <c r="D143" s="10" t="s">
        <v>53</v>
      </c>
      <c r="E143" s="4"/>
      <c r="F143" s="24"/>
      <c r="G143" s="6"/>
      <c r="H143" s="24"/>
    </row>
    <row r="144" spans="2:8" ht="12.75" customHeight="1" hidden="1">
      <c r="B144" s="13" t="s">
        <v>6</v>
      </c>
      <c r="C144" s="13"/>
      <c r="D144" s="10" t="s">
        <v>53</v>
      </c>
      <c r="E144" s="4" t="s">
        <v>7</v>
      </c>
      <c r="F144" s="24"/>
      <c r="G144" s="6"/>
      <c r="H144" s="24"/>
    </row>
    <row r="145" spans="2:8" ht="12.75" customHeight="1" hidden="1">
      <c r="B145" s="13"/>
      <c r="C145" s="13"/>
      <c r="D145" s="10"/>
      <c r="E145" s="4"/>
      <c r="F145" s="24"/>
      <c r="G145" s="6"/>
      <c r="H145" s="24"/>
    </row>
    <row r="146" spans="2:8" ht="18" customHeight="1">
      <c r="B146" s="18" t="s">
        <v>77</v>
      </c>
      <c r="C146" s="7"/>
      <c r="D146" s="10" t="s">
        <v>111</v>
      </c>
      <c r="E146" s="38" t="s">
        <v>76</v>
      </c>
      <c r="F146" s="24">
        <v>49035.17</v>
      </c>
      <c r="G146" s="6"/>
      <c r="H146" s="58">
        <v>49035.17</v>
      </c>
    </row>
    <row r="147" spans="2:8" ht="2.25" customHeight="1" hidden="1">
      <c r="B147" s="9" t="s">
        <v>56</v>
      </c>
      <c r="C147" s="9"/>
      <c r="D147" s="8"/>
      <c r="E147" s="8"/>
      <c r="F147" s="24"/>
      <c r="G147" s="6"/>
      <c r="H147" s="24"/>
    </row>
    <row r="148" spans="2:8" ht="25.5" customHeight="1" hidden="1">
      <c r="B148" s="7" t="s">
        <v>57</v>
      </c>
      <c r="C148" s="7"/>
      <c r="D148" s="8"/>
      <c r="E148" s="8"/>
      <c r="F148" s="24"/>
      <c r="G148" s="6"/>
      <c r="H148" s="24"/>
    </row>
    <row r="149" spans="2:8" ht="12.75" customHeight="1" hidden="1">
      <c r="B149" s="7" t="s">
        <v>58</v>
      </c>
      <c r="C149" s="7"/>
      <c r="D149" s="8"/>
      <c r="E149" s="8"/>
      <c r="F149" s="24"/>
      <c r="G149" s="6"/>
      <c r="H149" s="24"/>
    </row>
    <row r="150" spans="2:8" ht="25.5" customHeight="1" hidden="1">
      <c r="B150" s="7" t="s">
        <v>59</v>
      </c>
      <c r="C150" s="7"/>
      <c r="D150" s="8" t="s">
        <v>60</v>
      </c>
      <c r="E150" s="8"/>
      <c r="F150" s="24"/>
      <c r="G150" s="6"/>
      <c r="H150" s="24"/>
    </row>
    <row r="151" spans="2:8" ht="25.5" customHeight="1" hidden="1">
      <c r="B151" s="15" t="s">
        <v>54</v>
      </c>
      <c r="C151" s="15"/>
      <c r="D151" s="8" t="s">
        <v>61</v>
      </c>
      <c r="E151" s="8"/>
      <c r="F151" s="24"/>
      <c r="G151" s="6"/>
      <c r="H151" s="24"/>
    </row>
    <row r="152" spans="2:8" ht="12.75" customHeight="1" hidden="1">
      <c r="B152" s="7" t="s">
        <v>55</v>
      </c>
      <c r="C152" s="7"/>
      <c r="D152" s="8" t="s">
        <v>61</v>
      </c>
      <c r="E152" s="8"/>
      <c r="F152" s="24"/>
      <c r="G152" s="6"/>
      <c r="H152" s="24"/>
    </row>
    <row r="153" spans="2:8" ht="12.75" customHeight="1" hidden="1">
      <c r="B153" s="7" t="s">
        <v>62</v>
      </c>
      <c r="C153" s="7"/>
      <c r="D153" s="8" t="s">
        <v>63</v>
      </c>
      <c r="E153" s="8"/>
      <c r="F153" s="24"/>
      <c r="G153" s="6"/>
      <c r="H153" s="24"/>
    </row>
    <row r="154" spans="2:8" ht="15.75">
      <c r="B154" s="39" t="s">
        <v>2</v>
      </c>
      <c r="C154" s="39"/>
      <c r="D154" s="3"/>
      <c r="E154" s="3"/>
      <c r="F154" s="50">
        <f>SUM(F14+F22)</f>
        <v>3672813.9099999997</v>
      </c>
      <c r="H154" s="50">
        <f>SUM(H14+H22)</f>
        <v>3652629.2699999996</v>
      </c>
    </row>
    <row r="155" ht="12.75">
      <c r="F155" s="49"/>
    </row>
  </sheetData>
  <sheetProtection/>
  <mergeCells count="11">
    <mergeCell ref="D3:H3"/>
    <mergeCell ref="F10:G10"/>
    <mergeCell ref="B8:H8"/>
    <mergeCell ref="B10:B11"/>
    <mergeCell ref="D10:D11"/>
    <mergeCell ref="E10:E11"/>
    <mergeCell ref="D1:F1"/>
    <mergeCell ref="D5:F6"/>
    <mergeCell ref="D7:F7"/>
    <mergeCell ref="B2:H2"/>
    <mergeCell ref="B4:H4"/>
  </mergeCells>
  <printOptions/>
  <pageMargins left="0.19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2023-06-26T11:42:34Z</cp:lastPrinted>
  <dcterms:created xsi:type="dcterms:W3CDTF">2007-11-14T07:09:05Z</dcterms:created>
  <dcterms:modified xsi:type="dcterms:W3CDTF">2023-06-26T11:42:42Z</dcterms:modified>
  <cp:category/>
  <cp:version/>
  <cp:contentType/>
  <cp:contentStatus/>
</cp:coreProperties>
</file>