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11" windowWidth="14775" windowHeight="8850" tabRatio="907" activeTab="1"/>
  </bookViews>
  <sheets>
    <sheet name="Дох ПРИЛ.2" sheetId="1" r:id="rId1"/>
    <sheet name="Дох ПРИЛ.2 (испр)" sheetId="2" r:id="rId2"/>
  </sheets>
  <definedNames>
    <definedName name="_xlnm.Print_Titles" localSheetId="0">'Дох ПРИЛ.2'!$37:$37</definedName>
    <definedName name="_xlnm.Print_Titles" localSheetId="1">'Дох ПРИЛ.2 (испр)'!$37:$37</definedName>
    <definedName name="_xlnm.Print_Area" localSheetId="0">'Дох ПРИЛ.2'!$A$13:$E$103</definedName>
    <definedName name="_xlnm.Print_Area" localSheetId="1">'Дох ПРИЛ.2 (испр)'!$A$13:$E$93</definedName>
  </definedNames>
  <calcPr fullCalcOnLoad="1"/>
</workbook>
</file>

<file path=xl/sharedStrings.xml><?xml version="1.0" encoding="utf-8"?>
<sst xmlns="http://schemas.openxmlformats.org/spreadsheetml/2006/main" count="249" uniqueCount="136">
  <si>
    <t>Код дохода</t>
  </si>
  <si>
    <t>БЕЗВОЗМЕЗДНЫЕ ПОСТУПЛЕНИЯ</t>
  </si>
  <si>
    <t xml:space="preserve"> Наименование показателя</t>
  </si>
  <si>
    <t>ВСЕГО ДОХОДОВ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</si>
  <si>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</si>
  <si>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</si>
  <si>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</si>
  <si>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</si>
  <si>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Иные межбюджетные трансферты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</si>
  <si>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</si>
  <si>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</si>
  <si>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 xml:space="preserve"> 1 00 00000 00 0000 000</t>
  </si>
  <si>
    <t>Земельный налог с организаций</t>
  </si>
  <si>
    <t>Земельный налог с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</si>
  <si>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</si>
  <si>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</si>
  <si>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ГОСУДАРСТВЕННАЯ ПОШЛИНА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</si>
  <si>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</si>
  <si>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</si>
  <si>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Доходы, утвержденные законом о бюджете, руб.</t>
  </si>
  <si>
    <t>Исполнено, руб.</t>
  </si>
  <si>
    <t>% исполнения</t>
  </si>
  <si>
    <t>Единый сельскохозяйственный налог (сумма платежа, перерасчеты, недоимки и задолженность по соответствующему платежу, в том числе отмененному)</t>
  </si>
  <si>
    <t>Единый сельскохозяйственный налог</t>
  </si>
  <si>
    <t>Дотации бюджетам сельских поселений на выравнивание бюджетной обеспеченности из бюджета муниципального района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</si>
  <si>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</si>
  <si>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</si>
  <si>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</si>
  <si>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</si>
  <si>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</si>
  <si>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</si>
  <si>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</si>
  <si>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</si>
  <si>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</si>
  <si>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</si>
  <si>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</si>
  <si>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</si>
  <si>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</si>
  <si>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</si>
  <si>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</si>
  <si>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182 1 06 01000 00 0000 110</t>
  </si>
  <si>
    <t>182 1 06 00000 00 0000 000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</si>
  <si>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</si>
  <si>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</si>
  <si>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</si>
  <si>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</si>
  <si>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</si>
  <si>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</si>
  <si>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182 1060604310 2100 110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</si>
  <si>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</si>
  <si>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</si>
  <si>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Задолженность и перерасчеты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</si>
  <si>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</si>
  <si>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856 1 11 00000 00 0000 000</t>
  </si>
  <si>
    <t>Доходы,получаемые в виде арендной платы,а также средства от продажи права на заключение договоров аренды за земли,наход.в собственности поселений (за исключением земельных участков муниципальных автономных учреждений,а также земельных участков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</si>
  <si>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</si>
  <si>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</si>
  <si>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856 1 14 00000 00 0000 000</t>
  </si>
  <si>
    <t>856 2 00 00000 00 0000 000</t>
  </si>
  <si>
    <t>856 1 13 00000 00 0000 000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</si>
  <si>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</si>
  <si>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</si>
  <si>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856 2 02 00000 00 0000 000</t>
  </si>
  <si>
    <t>856 2 02 15001 10 0000 150</t>
  </si>
  <si>
    <t xml:space="preserve">Субвенции бюджетам бюджетной системы Российской Федерации </t>
  </si>
  <si>
    <t>856 2 02 30000 00 0000 150</t>
  </si>
  <si>
    <t>Субвенции бюджетам сельских поселений на выполнение передаваемых полномочий субъектов Российской Федерации</t>
  </si>
  <si>
    <t>856 2 02 40000 00 0000 150</t>
  </si>
  <si>
    <t>Прочие межбюджетные трансферты, передаваемые бюджетам сельских поселений</t>
  </si>
  <si>
    <t>856 2 02 49999 10 0000 150</t>
  </si>
  <si>
    <t>856 2 02 40014 10 0000 150</t>
  </si>
  <si>
    <t>856 2 02 35118 10 0000 150</t>
  </si>
  <si>
    <t>856 2 02 30024 10 0000 150</t>
  </si>
  <si>
    <t>856 2 02 29999 10 0000 150</t>
  </si>
  <si>
    <t>856 1 13 02995 10 0000 130</t>
  </si>
  <si>
    <t>856 1 11 09045 10 0000 120</t>
  </si>
  <si>
    <t>856 1 11 05025 10 0000 120</t>
  </si>
  <si>
    <t>856 1 08 0000 00 00000 000</t>
  </si>
  <si>
    <t>182 1 09 04053 10 2100 110</t>
  </si>
  <si>
    <t>856 1 08 04020 01 1000 110</t>
  </si>
  <si>
    <t>182 1 09 04053 10 1000 110</t>
  </si>
  <si>
    <t>182 1 09 00000 00 0000 110</t>
  </si>
  <si>
    <t>182 1 06 06033 10 3000 110</t>
  </si>
  <si>
    <t>182 1 06 06033 10 2100 110</t>
  </si>
  <si>
    <t>182 1 06 06033 10 1000 110</t>
  </si>
  <si>
    <t>182 1 06 06030 00 1000 110</t>
  </si>
  <si>
    <t>182 1 06 06000 00 0000 110</t>
  </si>
  <si>
    <t>182 1 06 01030 10 2100 110</t>
  </si>
  <si>
    <t>182 1 06 01030 10 1000 110</t>
  </si>
  <si>
    <t>182 1 05 03010 01 2100 110</t>
  </si>
  <si>
    <t>182 1 05 03010 01 1000 110</t>
  </si>
  <si>
    <t>182 1 01 02030 01 3000 110</t>
  </si>
  <si>
    <t>182 1 01 02030 01 2100 110</t>
  </si>
  <si>
    <t>182 1 01 02030 01 1000 110</t>
  </si>
  <si>
    <t>182 1 01 02020 01 1000 110</t>
  </si>
  <si>
    <t>182 1 01 02010 01 3000 110</t>
  </si>
  <si>
    <t>182 1 01 02010 01 2100 110</t>
  </si>
  <si>
    <t>182 1 01 02010 01 1000 110</t>
  </si>
  <si>
    <t>182 1 01 02000 01 0000 110</t>
  </si>
  <si>
    <t>182 1 01 0202001 2100 110</t>
  </si>
  <si>
    <t xml:space="preserve">Дотации бюджетам сельских поселений на выравнивание бюджетной обеспеченности из бюджета муниципального района </t>
  </si>
  <si>
    <t>856 2 02 16001 10 0000 150</t>
  </si>
  <si>
    <t>Прочие субсидии бюджетам сельских поселений (оборудование источников наружного противопожарного водоснабжения)</t>
  </si>
  <si>
    <t>Прочие безвозмездные поступления в бюджеты сельских поселений</t>
  </si>
  <si>
    <t>856 2 02 25555 00 0000 150</t>
  </si>
  <si>
    <t>Субсидии бюджетам   на поддержку государственных программ субъектов Российской Федерации и муниципальных программ формирования совреенной городской среды</t>
  </si>
  <si>
    <t xml:space="preserve">856 1 14 02053 10 0000 410 </t>
  </si>
  <si>
    <t>856 1 14 06025 10 0000 430</t>
  </si>
  <si>
    <t>182 1 01 0202001 3000 110</t>
  </si>
  <si>
    <t>182 1 01 02080 01 1000 110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</si>
  <si>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превышающей 650 000,00 рублей, относящейся к части налоговой базы,превышающей 5 000 000,00 рублей.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</si>
  <si>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(штрафы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</si>
  <si>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(штрафы по соответствующему платежу)</t>
  </si>
  <si>
    <t>182 1060604310 3000 110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</si>
  <si>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</si>
  <si>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763 1 16 01084 01 0000 140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</si>
  <si>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</si>
  <si>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ШТРАФЫ, САНКЦИИ, ВОЗМЕЩЕНИЕ УЩЕРБА</t>
  </si>
  <si>
    <t>856 1 16 00000 00 0000 000</t>
  </si>
  <si>
    <t>763 1 16 00000 00 0000 000</t>
  </si>
  <si>
    <t>дотации на поддержку мер по обеспечению сбалансированности местных бюджетов</t>
  </si>
  <si>
    <t xml:space="preserve"> </t>
  </si>
  <si>
    <t>Субвенции бюджетам сельских поселений на выходные пособия</t>
  </si>
  <si>
    <t>856 1 16 02010 02 5000 140</t>
  </si>
  <si>
    <t>возврат остатки прошлых лет</t>
  </si>
  <si>
    <t>Отчет о поступлении доходов бюджета сельского поселения "Шангальское" Устьянского муниципального района за 2022 год</t>
  </si>
  <si>
    <t xml:space="preserve">Приложение № 2 к решению сессии первого созыва Собрания депутатов Устьянского муниципального округа №___ от___июня  2023 года </t>
  </si>
  <si>
    <t>858 2 02 15002 10 0000 150</t>
  </si>
  <si>
    <t>856 2 02 20000 00 0000 150</t>
  </si>
  <si>
    <t>Дотации на поддержку мер по обеспечению сбалансированности местных бюджетов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</si>
  <si>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</si>
  <si>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856 2 18 00000 00 0000 150</t>
  </si>
  <si>
    <t>Субсидии бюджетам бюджетной системы Российской Федерации (межбюджетные субсидии)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</si>
  <si>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</si>
  <si>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</si>
  <si>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 xml:space="preserve">Приложение № 2 к решению сессии первого созыва Собрания депутатов Устьянского муниципального округа      № 135 от 22 июня 2023 года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</si>
</sst>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000"/>
    <numFmt numFmtId="177" formatCode="000"/>
    <numFmt numFmtId="178" formatCode="0000000"/>
    <numFmt numFmtId="179" formatCode="#,##0.00;[Red]\-#,##0.00;0.00"/>
    <numFmt numFmtId="180" formatCode="000\.00\.000\.0"/>
    <numFmt numFmtId="181" formatCode="000\.00\.00"/>
    <numFmt numFmtId="182" formatCode="0\.00"/>
    <numFmt numFmtId="183" formatCode="00\.00\.00"/>
    <numFmt numFmtId="184" formatCode="#,##0.0"/>
    <numFmt numFmtId="185" formatCode="[$€-2]\ ###,000_);[Red]\([$€-2]\ ###,000\)"/>
    <numFmt numFmtId="186" formatCode="#,##0&quot;р.&quot;"/>
    <numFmt numFmtId="187" formatCode="#,##0.00&quot;р.&quot;"/>
    <numFmt numFmtId="188" formatCode="#,##0.0_р_."/>
    <numFmt numFmtId="189" formatCode="#,##0_р_."/>
    <numFmt numFmtId="190" formatCode="#,##0.0_ ;\-#,##0.0\ "/>
    <numFmt numFmtId="191" formatCode="#,##0.00_ ;\-#,##0.00\ "/>
    <numFmt numFmtId="192" formatCode="#,##0.000"/>
    <numFmt numFmtId="193" formatCode="#,##0.000_ ;\-#,##0.000\ "/>
    <numFmt numFmtId="194" formatCode="#,##0.0000_ ;\-#,##0.0000\ "/>
    <numFmt numFmtId="195" formatCode="#,##0_ ;\-#,##0\ "/>
    <numFmt numFmtId="196" formatCode="#,##0.00;[Red]#,##0.00"/>
    <numFmt numFmtId="197" formatCode="[$-FC19]d\ mmmm\ yyyy\ &quot;г.&quot;"/>
    <numFmt numFmtId="198" formatCode="000000"/>
  </numFmts>
  <fonts count="6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0"/>
    </font>
    <font>
      <b/>
      <sz val="14"/>
      <color theme="1"/>
      <name val="Times New Roman Cyr"/>
      <family val="0"/>
    </font>
    <font>
      <sz val="12"/>
      <color theme="1"/>
      <name val="Times New Roman Cyr"/>
      <family val="0"/>
    </font>
    <font>
      <b/>
      <sz val="12"/>
      <color theme="1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1">
      <alignment horizontal="left" wrapText="1" indent="2"/>
      <protection/>
    </xf>
    <xf numFmtId="49" fontId="12" fillId="0" borderId="2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3" applyNumberFormat="0" applyAlignment="0" applyProtection="0"/>
    <xf numFmtId="0" fontId="46" fillId="27" borderId="4" applyNumberFormat="0" applyAlignment="0" applyProtection="0"/>
    <xf numFmtId="0" fontId="4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8" borderId="9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justify"/>
    </xf>
    <xf numFmtId="0" fontId="9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justify"/>
    </xf>
    <xf numFmtId="3" fontId="9" fillId="33" borderId="12" xfId="0" applyNumberFormat="1" applyFont="1" applyFill="1" applyBorder="1" applyAlignment="1">
      <alignment horizontal="center" wrapText="1"/>
    </xf>
    <xf numFmtId="4" fontId="9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 applyProtection="1">
      <alignment horizontal="justify"/>
      <protection locked="0"/>
    </xf>
    <xf numFmtId="3" fontId="8" fillId="33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9" fontId="8" fillId="33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horizontal="justify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4" fontId="8" fillId="34" borderId="12" xfId="0" applyNumberFormat="1" applyFont="1" applyFill="1" applyBorder="1" applyAlignment="1">
      <alignment horizontal="right"/>
    </xf>
    <xf numFmtId="0" fontId="8" fillId="0" borderId="1" xfId="33" applyNumberFormat="1" applyFont="1" applyAlignment="1" applyProtection="1">
      <alignment horizontal="left" wrapText="1"/>
      <protection/>
    </xf>
    <xf numFmtId="4" fontId="9" fillId="0" borderId="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center" vertical="center"/>
    </xf>
    <xf numFmtId="184" fontId="1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8" fillId="0" borderId="2" xfId="34" applyNumberFormat="1" applyFont="1" applyAlignment="1" applyProtection="1">
      <alignment horizontal="center"/>
      <protection/>
    </xf>
    <xf numFmtId="3" fontId="9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15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right" wrapText="1"/>
    </xf>
    <xf numFmtId="0" fontId="8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60" fillId="0" borderId="12" xfId="0" applyNumberFormat="1" applyFont="1" applyBorder="1" applyAlignment="1">
      <alignment horizontal="right"/>
    </xf>
    <xf numFmtId="184" fontId="13" fillId="0" borderId="12" xfId="0" applyNumberFormat="1" applyFont="1" applyBorder="1" applyAlignment="1">
      <alignment horizontal="right"/>
    </xf>
    <xf numFmtId="4" fontId="61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49" fontId="10" fillId="33" borderId="12" xfId="62" applyNumberFormat="1" applyFont="1" applyFill="1" applyBorder="1" applyAlignment="1">
      <alignment horizontal="center" wrapText="1"/>
    </xf>
    <xf numFmtId="49" fontId="11" fillId="33" borderId="12" xfId="62" applyNumberFormat="1" applyFont="1" applyFill="1" applyBorder="1" applyAlignment="1">
      <alignment horizontal="center" wrapText="1"/>
    </xf>
    <xf numFmtId="49" fontId="11" fillId="33" borderId="12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justify" wrapText="1"/>
    </xf>
    <xf numFmtId="4" fontId="8" fillId="35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0" fontId="9" fillId="34" borderId="12" xfId="0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9" fillId="35" borderId="12" xfId="0" applyNumberFormat="1" applyFont="1" applyFill="1" applyBorder="1" applyAlignment="1">
      <alignment horizontal="right"/>
    </xf>
    <xf numFmtId="4" fontId="14" fillId="35" borderId="12" xfId="0" applyNumberFormat="1" applyFont="1" applyFill="1" applyBorder="1" applyAlignment="1">
      <alignment horizontal="right"/>
    </xf>
    <xf numFmtId="4" fontId="13" fillId="35" borderId="12" xfId="0" applyNumberFormat="1" applyFont="1" applyFill="1" applyBorder="1" applyAlignment="1">
      <alignment horizontal="right"/>
    </xf>
    <xf numFmtId="4" fontId="60" fillId="35" borderId="12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 wrapText="1"/>
    </xf>
    <xf numFmtId="0" fontId="4" fillId="34" borderId="0" xfId="0" applyNumberFormat="1" applyFont="1" applyFill="1" applyAlignment="1">
      <alignment vertical="center" wrapText="1"/>
    </xf>
    <xf numFmtId="0" fontId="4" fillId="34" borderId="0" xfId="0" applyNumberFormat="1" applyFont="1" applyFill="1" applyAlignment="1">
      <alignment horizontal="right" vertical="center" wrapText="1"/>
    </xf>
    <xf numFmtId="0" fontId="18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 vertical="top"/>
    </xf>
    <xf numFmtId="4" fontId="5" fillId="34" borderId="12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 vertical="center"/>
    </xf>
    <xf numFmtId="0" fontId="18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4" fillId="34" borderId="12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vertical="center" wrapText="1"/>
    </xf>
    <xf numFmtId="0" fontId="18" fillId="34" borderId="0" xfId="0" applyNumberFormat="1" applyFont="1" applyFill="1" applyAlignment="1">
      <alignment vertical="center" wrapText="1"/>
    </xf>
    <xf numFmtId="0" fontId="18" fillId="34" borderId="0" xfId="0" applyNumberFormat="1" applyFont="1" applyFill="1" applyAlignment="1">
      <alignment horizontal="right" vertical="center" wrapText="1"/>
    </xf>
    <xf numFmtId="49" fontId="18" fillId="34" borderId="12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5" fillId="34" borderId="12" xfId="0" applyFont="1" applyFill="1" applyBorder="1" applyAlignment="1">
      <alignment horizontal="left" vertical="center"/>
    </xf>
    <xf numFmtId="3" fontId="19" fillId="34" borderId="12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12" xfId="0" applyNumberFormat="1" applyFont="1" applyFill="1" applyBorder="1" applyAlignment="1">
      <alignment horizontal="justify" vertical="center"/>
    </xf>
    <xf numFmtId="0" fontId="3" fillId="34" borderId="0" xfId="0" applyFont="1" applyFill="1" applyAlignment="1">
      <alignment vertical="center"/>
    </xf>
    <xf numFmtId="0" fontId="4" fillId="34" borderId="12" xfId="0" applyNumberFormat="1" applyFont="1" applyFill="1" applyBorder="1" applyAlignment="1" applyProtection="1">
      <alignment horizontal="justify"/>
      <protection locked="0"/>
    </xf>
    <xf numFmtId="3" fontId="18" fillId="34" borderId="12" xfId="0" applyNumberFormat="1" applyFont="1" applyFill="1" applyBorder="1" applyAlignment="1">
      <alignment horizontal="center" wrapText="1"/>
    </xf>
    <xf numFmtId="184" fontId="3" fillId="34" borderId="12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>
      <alignment horizontal="justify" vertical="top"/>
    </xf>
    <xf numFmtId="49" fontId="18" fillId="34" borderId="12" xfId="0" applyNumberFormat="1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right" vertical="top"/>
    </xf>
    <xf numFmtId="0" fontId="3" fillId="34" borderId="0" xfId="0" applyFont="1" applyFill="1" applyAlignment="1">
      <alignment vertical="top"/>
    </xf>
    <xf numFmtId="49" fontId="19" fillId="34" borderId="12" xfId="0" applyNumberFormat="1" applyFont="1" applyFill="1" applyBorder="1" applyAlignment="1">
      <alignment horizontal="center" vertical="center" wrapText="1"/>
    </xf>
    <xf numFmtId="0" fontId="4" fillId="34" borderId="12" xfId="33" applyNumberFormat="1" applyFont="1" applyFill="1" applyBorder="1" applyAlignment="1" applyProtection="1">
      <alignment horizontal="left" vertical="top" wrapText="1"/>
      <protection/>
    </xf>
    <xf numFmtId="49" fontId="18" fillId="34" borderId="12" xfId="34" applyNumberFormat="1" applyFont="1" applyFill="1" applyBorder="1" applyAlignment="1" applyProtection="1">
      <alignment horizontal="center"/>
      <protection/>
    </xf>
    <xf numFmtId="0" fontId="5" fillId="34" borderId="12" xfId="0" applyNumberFormat="1" applyFont="1" applyFill="1" applyBorder="1" applyAlignment="1">
      <alignment horizontal="justify"/>
    </xf>
    <xf numFmtId="3" fontId="19" fillId="34" borderId="12" xfId="0" applyNumberFormat="1" applyFont="1" applyFill="1" applyBorder="1" applyAlignment="1">
      <alignment horizontal="center" wrapText="1"/>
    </xf>
    <xf numFmtId="49" fontId="18" fillId="34" borderId="12" xfId="0" applyNumberFormat="1" applyFont="1" applyFill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justify"/>
    </xf>
    <xf numFmtId="49" fontId="20" fillId="34" borderId="12" xfId="62" applyNumberFormat="1" applyFont="1" applyFill="1" applyBorder="1" applyAlignment="1">
      <alignment horizontal="center" vertical="center" wrapText="1"/>
    </xf>
    <xf numFmtId="49" fontId="21" fillId="34" borderId="12" xfId="62" applyNumberFormat="1" applyFont="1" applyFill="1" applyBorder="1" applyAlignment="1">
      <alignment horizontal="center" wrapText="1"/>
    </xf>
    <xf numFmtId="4" fontId="62" fillId="34" borderId="12" xfId="0" applyNumberFormat="1" applyFont="1" applyFill="1" applyBorder="1" applyAlignment="1">
      <alignment horizontal="right"/>
    </xf>
    <xf numFmtId="49" fontId="20" fillId="34" borderId="12" xfId="62" applyNumberFormat="1" applyFont="1" applyFill="1" applyBorder="1" applyAlignment="1">
      <alignment horizontal="center" wrapText="1"/>
    </xf>
    <xf numFmtId="0" fontId="4" fillId="34" borderId="12" xfId="0" applyNumberFormat="1" applyFont="1" applyFill="1" applyBorder="1" applyAlignment="1">
      <alignment horizontal="justify" wrapText="1"/>
    </xf>
    <xf numFmtId="49" fontId="21" fillId="34" borderId="12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/>
    </xf>
    <xf numFmtId="4" fontId="63" fillId="34" borderId="12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justify" vertical="center" wrapText="1"/>
    </xf>
    <xf numFmtId="0" fontId="4" fillId="34" borderId="12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 vertical="center"/>
    </xf>
    <xf numFmtId="49" fontId="19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justify" wrapText="1"/>
    </xf>
    <xf numFmtId="4" fontId="3" fillId="34" borderId="0" xfId="0" applyNumberFormat="1" applyFont="1" applyFill="1" applyAlignment="1">
      <alignment/>
    </xf>
    <xf numFmtId="0" fontId="19" fillId="34" borderId="12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center" wrapText="1"/>
    </xf>
    <xf numFmtId="0" fontId="16" fillId="0" borderId="0" xfId="0" applyNumberFormat="1" applyFont="1" applyAlignment="1">
      <alignment horizontal="left" vertical="center" wrapText="1"/>
    </xf>
    <xf numFmtId="0" fontId="4" fillId="34" borderId="0" xfId="0" applyNumberFormat="1" applyFont="1" applyFill="1" applyAlignment="1">
      <alignment horizontal="righ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4"/>
  <sheetViews>
    <sheetView view="pageBreakPreview" zoomScaleSheetLayoutView="100" zoomScalePageLayoutView="0" workbookViewId="0" topLeftCell="A35">
      <selection activeCell="E39" sqref="E39"/>
    </sheetView>
  </sheetViews>
  <sheetFormatPr defaultColWidth="9.00390625" defaultRowHeight="12.75"/>
  <cols>
    <col min="1" max="1" width="93.375" style="1" customWidth="1"/>
    <col min="2" max="2" width="41.00390625" style="2" customWidth="1"/>
    <col min="3" max="3" width="20.375" style="3" customWidth="1"/>
    <col min="4" max="4" width="22.125" style="1" customWidth="1"/>
    <col min="5" max="5" width="18.00390625" style="1" customWidth="1"/>
    <col min="6" max="16384" width="9.375" style="1" customWidth="1"/>
  </cols>
  <sheetData>
    <row r="1" ht="2.25" customHeight="1" hidden="1"/>
    <row r="2" spans="1:3" ht="15.75" customHeight="1" hidden="1">
      <c r="A2" s="26"/>
      <c r="B2" s="26"/>
      <c r="C2" s="26"/>
    </row>
    <row r="3" spans="1:3" ht="15.75" customHeight="1" hidden="1">
      <c r="A3" s="26"/>
      <c r="B3" s="26"/>
      <c r="C3" s="26"/>
    </row>
    <row r="4" spans="1:3" ht="38.25" customHeight="1" hidden="1">
      <c r="A4" s="26"/>
      <c r="B4" s="26"/>
      <c r="C4" s="26"/>
    </row>
    <row r="5" spans="1:3" ht="15.75" customHeight="1" hidden="1">
      <c r="A5" s="26"/>
      <c r="B5" s="26"/>
      <c r="C5" s="26"/>
    </row>
    <row r="6" spans="1:3" ht="15.75" customHeight="1" hidden="1">
      <c r="A6" s="26"/>
      <c r="B6" s="26"/>
      <c r="C6" s="26"/>
    </row>
    <row r="7" spans="1:3" ht="38.25" customHeight="1" hidden="1">
      <c r="A7" s="26"/>
      <c r="B7" s="26"/>
      <c r="C7" s="26"/>
    </row>
    <row r="8" spans="1:3" ht="15.75" customHeight="1" hidden="1">
      <c r="A8" s="26"/>
      <c r="B8" s="26"/>
      <c r="C8" s="26"/>
    </row>
    <row r="9" spans="1:3" ht="15.75" customHeight="1" hidden="1">
      <c r="A9" s="26"/>
      <c r="B9" s="26"/>
      <c r="C9" s="26"/>
    </row>
    <row r="10" spans="1:3" ht="38.25" customHeight="1" hidden="1">
      <c r="A10" s="26"/>
      <c r="B10" s="26"/>
      <c r="C10" s="26"/>
    </row>
    <row r="11" spans="1:3" ht="38.25" customHeight="1" hidden="1">
      <c r="A11" s="26"/>
      <c r="B11" s="26"/>
      <c r="C11" s="26"/>
    </row>
    <row r="12" spans="1:3" ht="38.25" customHeight="1" hidden="1">
      <c r="A12" s="26"/>
      <c r="B12" s="26"/>
      <c r="C12" s="26"/>
    </row>
    <row r="13" spans="1:3" ht="38.25" customHeight="1" hidden="1">
      <c r="A13" s="27"/>
      <c r="B13" s="27"/>
      <c r="C13" s="27"/>
    </row>
    <row r="14" spans="1:3" ht="38.25" customHeight="1" hidden="1">
      <c r="A14" s="27"/>
      <c r="B14" s="27"/>
      <c r="C14" s="27"/>
    </row>
    <row r="15" spans="1:3" ht="38.25" customHeight="1" hidden="1">
      <c r="A15" s="27"/>
      <c r="B15" s="27"/>
      <c r="C15" s="27"/>
    </row>
    <row r="16" spans="1:3" ht="38.25" customHeight="1" hidden="1">
      <c r="A16" s="4"/>
      <c r="B16" s="4"/>
      <c r="C16" s="4"/>
    </row>
    <row r="17" spans="1:3" ht="38.25" customHeight="1" hidden="1">
      <c r="A17" s="4"/>
      <c r="B17" s="4"/>
      <c r="C17" s="4"/>
    </row>
    <row r="18" spans="1:3" ht="38.25" customHeight="1" hidden="1">
      <c r="A18" s="27"/>
      <c r="B18" s="27"/>
      <c r="C18" s="27"/>
    </row>
    <row r="19" spans="1:3" ht="38.25" customHeight="1" hidden="1">
      <c r="A19" s="27"/>
      <c r="B19" s="27"/>
      <c r="C19" s="27"/>
    </row>
    <row r="20" spans="1:3" ht="38.25" customHeight="1" hidden="1">
      <c r="A20" s="27"/>
      <c r="B20" s="27"/>
      <c r="C20" s="27"/>
    </row>
    <row r="21" spans="1:3" ht="38.25" customHeight="1" hidden="1">
      <c r="A21" s="27"/>
      <c r="B21" s="27"/>
      <c r="C21" s="27"/>
    </row>
    <row r="22" spans="1:3" ht="38.25" customHeight="1" hidden="1">
      <c r="A22" s="27"/>
      <c r="B22" s="27"/>
      <c r="C22" s="27"/>
    </row>
    <row r="23" spans="1:3" ht="38.25" customHeight="1" hidden="1">
      <c r="A23" s="27"/>
      <c r="B23" s="27"/>
      <c r="C23" s="27"/>
    </row>
    <row r="24" spans="1:3" ht="15.75" customHeight="1" hidden="1">
      <c r="A24" s="27"/>
      <c r="B24" s="27"/>
      <c r="C24" s="27"/>
    </row>
    <row r="25" spans="1:3" ht="15.75" customHeight="1" hidden="1">
      <c r="A25" s="133"/>
      <c r="B25" s="133"/>
      <c r="C25" s="133"/>
    </row>
    <row r="26" spans="1:3" ht="15.75" customHeight="1" hidden="1">
      <c r="A26" s="133"/>
      <c r="B26" s="133"/>
      <c r="C26" s="133"/>
    </row>
    <row r="27" spans="1:3" ht="15.75" customHeight="1" hidden="1">
      <c r="A27" s="133"/>
      <c r="B27" s="133"/>
      <c r="C27" s="133"/>
    </row>
    <row r="28" spans="1:3" ht="15.75" customHeight="1" hidden="1">
      <c r="A28" s="133"/>
      <c r="B28" s="133"/>
      <c r="C28" s="133"/>
    </row>
    <row r="29" spans="1:3" ht="15.75" customHeight="1" hidden="1">
      <c r="A29" s="133"/>
      <c r="B29" s="133"/>
      <c r="C29" s="133"/>
    </row>
    <row r="30" spans="1:3" ht="15.75" customHeight="1" hidden="1">
      <c r="A30" s="133"/>
      <c r="B30" s="133"/>
      <c r="C30" s="133"/>
    </row>
    <row r="31" spans="1:3" ht="15.75" customHeight="1" hidden="1">
      <c r="A31" s="133"/>
      <c r="B31" s="133"/>
      <c r="C31" s="133"/>
    </row>
    <row r="32" spans="1:3" ht="15.75" customHeight="1" hidden="1">
      <c r="A32" s="133"/>
      <c r="B32" s="133"/>
      <c r="C32" s="133"/>
    </row>
    <row r="33" spans="1:3" ht="15.75" customHeight="1" hidden="1">
      <c r="A33" s="133"/>
      <c r="B33" s="133"/>
      <c r="C33" s="133"/>
    </row>
    <row r="34" spans="1:3" ht="15.75" customHeight="1" hidden="1">
      <c r="A34" s="133"/>
      <c r="B34" s="133"/>
      <c r="C34" s="133"/>
    </row>
    <row r="35" spans="1:5" ht="52.5" customHeight="1">
      <c r="A35" s="27"/>
      <c r="B35" s="27"/>
      <c r="C35" s="27"/>
      <c r="D35" s="134" t="s">
        <v>126</v>
      </c>
      <c r="E35" s="134"/>
    </row>
    <row r="36" spans="1:5" ht="48.75" customHeight="1">
      <c r="A36" s="132" t="s">
        <v>125</v>
      </c>
      <c r="B36" s="132"/>
      <c r="C36" s="132"/>
      <c r="D36" s="132"/>
      <c r="E36" s="132"/>
    </row>
    <row r="37" spans="1:5" s="5" customFormat="1" ht="75" customHeight="1">
      <c r="A37" s="31" t="s">
        <v>2</v>
      </c>
      <c r="B37" s="48" t="s">
        <v>0</v>
      </c>
      <c r="C37" s="39" t="s">
        <v>19</v>
      </c>
      <c r="D37" s="39" t="s">
        <v>20</v>
      </c>
      <c r="E37" s="39" t="s">
        <v>21</v>
      </c>
    </row>
    <row r="38" spans="1:5" ht="18.75">
      <c r="A38" s="2">
        <v>1</v>
      </c>
      <c r="B38" s="33">
        <v>2</v>
      </c>
      <c r="C38" s="40">
        <v>3</v>
      </c>
      <c r="D38" s="41">
        <v>4</v>
      </c>
      <c r="E38" s="41">
        <v>5</v>
      </c>
    </row>
    <row r="39" spans="1:5" s="8" customFormat="1" ht="20.25" customHeight="1">
      <c r="A39" s="25" t="s">
        <v>10</v>
      </c>
      <c r="B39" s="13" t="s">
        <v>11</v>
      </c>
      <c r="C39" s="14">
        <f>C40+C55+C71+C73+C76+C78</f>
        <v>12857586.67</v>
      </c>
      <c r="D39" s="14">
        <f>D40+D52+D55+D68</f>
        <v>9654792.56</v>
      </c>
      <c r="E39" s="32">
        <f>D39/C39*100</f>
        <v>75.09023899894895</v>
      </c>
    </row>
    <row r="40" spans="1:5" ht="18.75">
      <c r="A40" s="12" t="s">
        <v>4</v>
      </c>
      <c r="B40" s="13" t="s">
        <v>26</v>
      </c>
      <c r="C40" s="14">
        <f>C41</f>
        <v>6107353</v>
      </c>
      <c r="D40" s="14">
        <f>D41</f>
        <v>5031496.949999999</v>
      </c>
      <c r="E40" s="32">
        <f aca="true" t="shared" si="0" ref="E40:E98">D40/C40*100</f>
        <v>82.38424977236456</v>
      </c>
    </row>
    <row r="41" spans="1:5" ht="18" customHeight="1">
      <c r="A41" s="15" t="s">
        <v>5</v>
      </c>
      <c r="B41" s="16" t="s">
        <v>98</v>
      </c>
      <c r="C41" s="18">
        <f>C42+C50</f>
        <v>6107353</v>
      </c>
      <c r="D41" s="43">
        <f>D42+D43+D44+D45+D46+D48+D49+D50+D47+D51</f>
        <v>5031496.949999999</v>
      </c>
      <c r="E41" s="32">
        <f t="shared" si="0"/>
        <v>82.38424977236456</v>
      </c>
    </row>
    <row r="42" spans="1:5" ht="132.75" customHeight="1">
      <c r="A42" s="10" t="s">
        <v>28</v>
      </c>
      <c r="B42" s="19" t="s">
        <v>97</v>
      </c>
      <c r="C42" s="58">
        <v>6107353</v>
      </c>
      <c r="D42" s="66">
        <v>4964880.81</v>
      </c>
      <c r="E42" s="32">
        <f t="shared" si="0"/>
        <v>81.29349670798462</v>
      </c>
    </row>
    <row r="43" spans="1:5" ht="93" customHeight="1">
      <c r="A43" s="10" t="s">
        <v>29</v>
      </c>
      <c r="B43" s="19" t="s">
        <v>96</v>
      </c>
      <c r="C43" s="18"/>
      <c r="D43" s="66">
        <v>48278.52</v>
      </c>
      <c r="E43" s="32"/>
    </row>
    <row r="44" spans="1:5" ht="90.75" customHeight="1">
      <c r="A44" s="10" t="s">
        <v>30</v>
      </c>
      <c r="B44" s="19" t="s">
        <v>95</v>
      </c>
      <c r="C44" s="18"/>
      <c r="D44" s="66">
        <v>1329.28</v>
      </c>
      <c r="E44" s="32"/>
    </row>
    <row r="45" spans="1:5" ht="166.5" customHeight="1">
      <c r="A45" s="10" t="s">
        <v>31</v>
      </c>
      <c r="B45" s="19" t="s">
        <v>94</v>
      </c>
      <c r="C45" s="18"/>
      <c r="D45" s="66">
        <v>-0.05</v>
      </c>
      <c r="E45" s="32"/>
    </row>
    <row r="46" spans="1:5" ht="151.5" customHeight="1">
      <c r="A46" s="10" t="s">
        <v>32</v>
      </c>
      <c r="B46" s="19" t="s">
        <v>99</v>
      </c>
      <c r="C46" s="18"/>
      <c r="D46" s="66">
        <v>11.85</v>
      </c>
      <c r="E46" s="32"/>
    </row>
    <row r="47" spans="1:5" ht="151.5" customHeight="1">
      <c r="A47" s="10" t="s">
        <v>111</v>
      </c>
      <c r="B47" s="19" t="s">
        <v>108</v>
      </c>
      <c r="C47" s="18"/>
      <c r="D47" s="66">
        <v>0</v>
      </c>
      <c r="E47" s="32"/>
    </row>
    <row r="48" spans="1:5" ht="96.75" customHeight="1">
      <c r="A48" s="10" t="s">
        <v>33</v>
      </c>
      <c r="B48" s="19" t="s">
        <v>93</v>
      </c>
      <c r="C48" s="18"/>
      <c r="D48" s="66">
        <v>13198.04</v>
      </c>
      <c r="E48" s="32"/>
    </row>
    <row r="49" spans="1:5" ht="75.75" customHeight="1">
      <c r="A49" s="10" t="s">
        <v>34</v>
      </c>
      <c r="B49" s="19" t="s">
        <v>92</v>
      </c>
      <c r="C49" s="18"/>
      <c r="D49" s="66">
        <v>177.03</v>
      </c>
      <c r="E49" s="32"/>
    </row>
    <row r="50" spans="1:5" ht="93.75" customHeight="1">
      <c r="A50" s="10" t="s">
        <v>35</v>
      </c>
      <c r="B50" s="19" t="s">
        <v>91</v>
      </c>
      <c r="C50" s="17"/>
      <c r="D50" s="66">
        <v>41</v>
      </c>
      <c r="E50" s="32"/>
    </row>
    <row r="51" spans="1:5" ht="93.75" customHeight="1">
      <c r="A51" s="10" t="s">
        <v>110</v>
      </c>
      <c r="B51" s="19" t="s">
        <v>109</v>
      </c>
      <c r="C51" s="17"/>
      <c r="D51" s="66">
        <v>3580.47</v>
      </c>
      <c r="E51" s="32"/>
    </row>
    <row r="52" spans="1:5" ht="23.25" customHeight="1">
      <c r="A52" s="12" t="s">
        <v>23</v>
      </c>
      <c r="B52" s="37"/>
      <c r="C52" s="47">
        <f>C53</f>
        <v>0</v>
      </c>
      <c r="D52" s="67">
        <f>D53+D54</f>
        <v>-3</v>
      </c>
      <c r="E52" s="32"/>
    </row>
    <row r="53" spans="1:5" ht="53.25" customHeight="1">
      <c r="A53" s="29" t="s">
        <v>22</v>
      </c>
      <c r="B53" s="34" t="s">
        <v>90</v>
      </c>
      <c r="C53" s="17"/>
      <c r="D53" s="43">
        <v>-3</v>
      </c>
      <c r="E53" s="32"/>
    </row>
    <row r="54" spans="1:5" ht="35.25" customHeight="1">
      <c r="A54" s="29" t="s">
        <v>36</v>
      </c>
      <c r="B54" s="34" t="s">
        <v>89</v>
      </c>
      <c r="C54" s="17"/>
      <c r="D54" s="43"/>
      <c r="E54" s="32"/>
    </row>
    <row r="55" spans="1:5" ht="18.75">
      <c r="A55" s="12" t="s">
        <v>6</v>
      </c>
      <c r="B55" s="13" t="s">
        <v>41</v>
      </c>
      <c r="C55" s="14">
        <f>C57+C59</f>
        <v>4370897</v>
      </c>
      <c r="D55" s="42">
        <f>D56+D59</f>
        <v>4623714.94</v>
      </c>
      <c r="E55" s="32">
        <f t="shared" si="0"/>
        <v>105.78412028469215</v>
      </c>
    </row>
    <row r="56" spans="1:5" ht="18.75">
      <c r="A56" s="12" t="s">
        <v>37</v>
      </c>
      <c r="B56" s="13" t="s">
        <v>40</v>
      </c>
      <c r="C56" s="18">
        <f>C57+C58</f>
        <v>1114897</v>
      </c>
      <c r="D56" s="18">
        <f>D57+D58</f>
        <v>1284874.5</v>
      </c>
      <c r="E56" s="32">
        <f t="shared" si="0"/>
        <v>115.24602721148231</v>
      </c>
    </row>
    <row r="57" spans="1:5" ht="96.75" customHeight="1">
      <c r="A57" s="10" t="s">
        <v>38</v>
      </c>
      <c r="B57" s="19" t="s">
        <v>88</v>
      </c>
      <c r="C57" s="58">
        <v>1114897</v>
      </c>
      <c r="D57" s="66">
        <v>1272414.29</v>
      </c>
      <c r="E57" s="32">
        <f t="shared" si="0"/>
        <v>114.12841634698094</v>
      </c>
    </row>
    <row r="58" spans="1:5" ht="57" customHeight="1">
      <c r="A58" s="10" t="s">
        <v>39</v>
      </c>
      <c r="B58" s="19" t="s">
        <v>87</v>
      </c>
      <c r="C58" s="18"/>
      <c r="D58" s="66">
        <v>12460.21</v>
      </c>
      <c r="E58" s="32"/>
    </row>
    <row r="59" spans="1:5" ht="21" customHeight="1">
      <c r="A59" s="12" t="s">
        <v>7</v>
      </c>
      <c r="B59" s="37" t="s">
        <v>86</v>
      </c>
      <c r="C59" s="14">
        <f>C60+C64</f>
        <v>3256000</v>
      </c>
      <c r="D59" s="42">
        <f>D60+D64</f>
        <v>3338840.4400000004</v>
      </c>
      <c r="E59" s="45">
        <f t="shared" si="0"/>
        <v>102.54423955773957</v>
      </c>
    </row>
    <row r="60" spans="1:5" ht="20.25" customHeight="1">
      <c r="A60" s="12" t="s">
        <v>12</v>
      </c>
      <c r="B60" s="37" t="s">
        <v>85</v>
      </c>
      <c r="C60" s="14">
        <f>C63+C62+C61</f>
        <v>1902000</v>
      </c>
      <c r="D60" s="14">
        <f>D63+D62+D61</f>
        <v>2033308.6500000001</v>
      </c>
      <c r="E60" s="45">
        <f t="shared" si="0"/>
        <v>106.90371451104102</v>
      </c>
    </row>
    <row r="61" spans="1:5" ht="75.75" customHeight="1">
      <c r="A61" s="10" t="s">
        <v>42</v>
      </c>
      <c r="B61" s="19" t="s">
        <v>84</v>
      </c>
      <c r="C61" s="58">
        <v>1902000</v>
      </c>
      <c r="D61" s="66">
        <v>2002665.31</v>
      </c>
      <c r="E61" s="32">
        <f t="shared" si="0"/>
        <v>105.29260304942167</v>
      </c>
    </row>
    <row r="62" spans="1:5" ht="53.25" customHeight="1">
      <c r="A62" s="10" t="s">
        <v>43</v>
      </c>
      <c r="B62" s="19" t="s">
        <v>83</v>
      </c>
      <c r="C62" s="18"/>
      <c r="D62" s="66">
        <v>30643.34</v>
      </c>
      <c r="E62" s="32"/>
    </row>
    <row r="63" spans="1:5" ht="77.25" customHeight="1">
      <c r="A63" s="10" t="s">
        <v>44</v>
      </c>
      <c r="B63" s="19" t="s">
        <v>82</v>
      </c>
      <c r="C63" s="18"/>
      <c r="D63" s="43">
        <v>0</v>
      </c>
      <c r="E63" s="32"/>
    </row>
    <row r="64" spans="1:5" ht="21.75" customHeight="1">
      <c r="A64" s="12" t="s">
        <v>13</v>
      </c>
      <c r="B64" s="37" t="s">
        <v>41</v>
      </c>
      <c r="C64" s="14">
        <f>C65</f>
        <v>1354000</v>
      </c>
      <c r="D64" s="42">
        <f>D65+D66+D67</f>
        <v>1305531.79</v>
      </c>
      <c r="E64" s="45">
        <f t="shared" si="0"/>
        <v>96.42036853766618</v>
      </c>
    </row>
    <row r="65" spans="1:5" ht="75.75" customHeight="1">
      <c r="A65" s="10" t="s">
        <v>45</v>
      </c>
      <c r="B65" s="19" t="s">
        <v>46</v>
      </c>
      <c r="C65" s="58">
        <v>1354000</v>
      </c>
      <c r="D65" s="66">
        <v>1296763.19</v>
      </c>
      <c r="E65" s="32">
        <f t="shared" si="0"/>
        <v>95.77276144756277</v>
      </c>
    </row>
    <row r="66" spans="1:5" ht="56.25">
      <c r="A66" s="10" t="s">
        <v>47</v>
      </c>
      <c r="B66" s="19" t="s">
        <v>48</v>
      </c>
      <c r="C66" s="18"/>
      <c r="D66" s="66">
        <v>8768.6</v>
      </c>
      <c r="E66" s="32"/>
    </row>
    <row r="67" spans="1:5" ht="56.25">
      <c r="A67" s="10" t="s">
        <v>112</v>
      </c>
      <c r="B67" s="19" t="s">
        <v>113</v>
      </c>
      <c r="C67" s="18"/>
      <c r="D67" s="43">
        <v>0</v>
      </c>
      <c r="E67" s="32"/>
    </row>
    <row r="68" spans="1:5" ht="18.75">
      <c r="A68" s="12" t="s">
        <v>51</v>
      </c>
      <c r="B68" s="37" t="s">
        <v>81</v>
      </c>
      <c r="C68" s="18"/>
      <c r="D68" s="42">
        <f>D69+D70</f>
        <v>-416.33</v>
      </c>
      <c r="E68" s="32"/>
    </row>
    <row r="69" spans="1:5" ht="75">
      <c r="A69" s="10" t="s">
        <v>49</v>
      </c>
      <c r="B69" s="19" t="s">
        <v>80</v>
      </c>
      <c r="C69" s="18"/>
      <c r="D69" s="66">
        <v>-416.33</v>
      </c>
      <c r="E69" s="32"/>
    </row>
    <row r="70" spans="1:5" ht="56.25">
      <c r="A70" s="10" t="s">
        <v>50</v>
      </c>
      <c r="B70" s="19" t="s">
        <v>78</v>
      </c>
      <c r="C70" s="18"/>
      <c r="D70" s="43">
        <v>0</v>
      </c>
      <c r="E70" s="32"/>
    </row>
    <row r="71" spans="1:5" ht="18.75">
      <c r="A71" s="12" t="s">
        <v>16</v>
      </c>
      <c r="B71" s="49" t="s">
        <v>77</v>
      </c>
      <c r="C71" s="14">
        <f>C72</f>
        <v>22519</v>
      </c>
      <c r="D71" s="42">
        <f>D72</f>
        <v>19640</v>
      </c>
      <c r="E71" s="32">
        <f t="shared" si="0"/>
        <v>87.21524046360851</v>
      </c>
    </row>
    <row r="72" spans="1:5" ht="74.25" customHeight="1">
      <c r="A72" s="10" t="s">
        <v>52</v>
      </c>
      <c r="B72" s="50" t="s">
        <v>79</v>
      </c>
      <c r="C72" s="58">
        <v>22519</v>
      </c>
      <c r="D72" s="68">
        <v>19640</v>
      </c>
      <c r="E72" s="32">
        <f t="shared" si="0"/>
        <v>87.21524046360851</v>
      </c>
    </row>
    <row r="73" spans="1:5" ht="56.25" customHeight="1">
      <c r="A73" s="12" t="s">
        <v>14</v>
      </c>
      <c r="B73" s="49" t="s">
        <v>53</v>
      </c>
      <c r="C73" s="14">
        <f>C74+C75</f>
        <v>2356817.67</v>
      </c>
      <c r="D73" s="14">
        <f>D74+D75</f>
        <v>711654.5700000001</v>
      </c>
      <c r="E73" s="32">
        <f t="shared" si="0"/>
        <v>30.195571726174308</v>
      </c>
    </row>
    <row r="74" spans="1:5" ht="114" customHeight="1">
      <c r="A74" s="20" t="s">
        <v>54</v>
      </c>
      <c r="B74" s="50" t="s">
        <v>76</v>
      </c>
      <c r="C74" s="58">
        <v>1402957.67</v>
      </c>
      <c r="D74" s="66">
        <v>593499.5</v>
      </c>
      <c r="E74" s="32">
        <f t="shared" si="0"/>
        <v>42.3034502530643</v>
      </c>
    </row>
    <row r="75" spans="1:5" ht="93" customHeight="1">
      <c r="A75" s="20" t="s">
        <v>25</v>
      </c>
      <c r="B75" s="51" t="s">
        <v>75</v>
      </c>
      <c r="C75" s="58">
        <v>953860</v>
      </c>
      <c r="D75" s="68">
        <v>118155.07</v>
      </c>
      <c r="E75" s="32">
        <f t="shared" si="0"/>
        <v>12.387045268697713</v>
      </c>
    </row>
    <row r="76" spans="1:5" ht="41.25" customHeight="1">
      <c r="A76" s="57" t="s">
        <v>55</v>
      </c>
      <c r="B76" s="52" t="s">
        <v>59</v>
      </c>
      <c r="C76" s="14">
        <f>C77</f>
        <v>0</v>
      </c>
      <c r="D76" s="46">
        <f>D77</f>
        <v>0</v>
      </c>
      <c r="E76" s="32"/>
    </row>
    <row r="77" spans="1:5" ht="33.75" customHeight="1">
      <c r="A77" s="20" t="s">
        <v>56</v>
      </c>
      <c r="B77" s="51" t="s">
        <v>74</v>
      </c>
      <c r="C77" s="18"/>
      <c r="D77" s="44">
        <v>0</v>
      </c>
      <c r="E77" s="32"/>
    </row>
    <row r="78" spans="1:5" ht="37.5" customHeight="1">
      <c r="A78" s="12" t="s">
        <v>15</v>
      </c>
      <c r="B78" s="52" t="s">
        <v>57</v>
      </c>
      <c r="C78" s="14">
        <f>C79+C80</f>
        <v>0</v>
      </c>
      <c r="D78" s="14">
        <f>D79+D80</f>
        <v>1223036.98</v>
      </c>
      <c r="E78" s="32" t="e">
        <f t="shared" si="0"/>
        <v>#DIV/0!</v>
      </c>
    </row>
    <row r="79" spans="1:5" ht="111.75" customHeight="1">
      <c r="A79" s="10" t="s">
        <v>60</v>
      </c>
      <c r="B79" s="51" t="s">
        <v>106</v>
      </c>
      <c r="C79" s="58">
        <v>0</v>
      </c>
      <c r="D79" s="58">
        <v>692205</v>
      </c>
      <c r="E79" s="32"/>
    </row>
    <row r="80" spans="1:5" ht="57.75" customHeight="1">
      <c r="A80" s="10" t="s">
        <v>61</v>
      </c>
      <c r="B80" s="51" t="s">
        <v>107</v>
      </c>
      <c r="C80" s="28">
        <v>0</v>
      </c>
      <c r="D80" s="68">
        <v>530831.98</v>
      </c>
      <c r="E80" s="32" t="e">
        <f t="shared" si="0"/>
        <v>#DIV/0!</v>
      </c>
    </row>
    <row r="81" spans="1:5" ht="57.75" customHeight="1">
      <c r="A81" s="60" t="s">
        <v>117</v>
      </c>
      <c r="B81" s="52" t="s">
        <v>119</v>
      </c>
      <c r="C81" s="28">
        <v>0</v>
      </c>
      <c r="D81" s="46">
        <v>0</v>
      </c>
      <c r="E81" s="32"/>
    </row>
    <row r="82" spans="1:5" ht="102" customHeight="1">
      <c r="A82" s="59" t="s">
        <v>116</v>
      </c>
      <c r="B82" s="51" t="s">
        <v>115</v>
      </c>
      <c r="C82" s="28">
        <v>0</v>
      </c>
      <c r="D82" s="44">
        <v>0</v>
      </c>
      <c r="E82" s="32"/>
    </row>
    <row r="83" spans="1:5" ht="55.5" customHeight="1">
      <c r="A83" s="60" t="s">
        <v>117</v>
      </c>
      <c r="B83" s="52" t="s">
        <v>118</v>
      </c>
      <c r="C83" s="28">
        <v>0</v>
      </c>
      <c r="D83" s="46">
        <v>0</v>
      </c>
      <c r="E83" s="32"/>
    </row>
    <row r="84" spans="1:5" ht="57.75" customHeight="1">
      <c r="A84" s="59" t="s">
        <v>114</v>
      </c>
      <c r="B84" s="51" t="s">
        <v>123</v>
      </c>
      <c r="C84" s="28">
        <v>0</v>
      </c>
      <c r="D84" s="68">
        <v>15225.08</v>
      </c>
      <c r="E84" s="32"/>
    </row>
    <row r="85" spans="1:5" s="8" customFormat="1" ht="40.5" customHeight="1">
      <c r="A85" s="11" t="s">
        <v>1</v>
      </c>
      <c r="B85" s="53" t="s">
        <v>58</v>
      </c>
      <c r="C85" s="14">
        <f>C86</f>
        <v>3173563.81</v>
      </c>
      <c r="D85" s="14">
        <f>D86</f>
        <v>2359141.0700000003</v>
      </c>
      <c r="E85" s="45">
        <f t="shared" si="0"/>
        <v>74.3372817198845</v>
      </c>
    </row>
    <row r="86" spans="1:5" s="8" customFormat="1" ht="40.5" customHeight="1">
      <c r="A86" s="11" t="s">
        <v>18</v>
      </c>
      <c r="B86" s="53" t="s">
        <v>62</v>
      </c>
      <c r="C86" s="14">
        <f>C87+C90+C93+C97</f>
        <v>3173563.81</v>
      </c>
      <c r="D86" s="14">
        <f>D87+D90+D93+D97</f>
        <v>2359141.0700000003</v>
      </c>
      <c r="E86" s="45">
        <f t="shared" si="0"/>
        <v>74.3372817198845</v>
      </c>
    </row>
    <row r="87" spans="1:5" s="8" customFormat="1" ht="40.5" customHeight="1">
      <c r="A87" s="11" t="s">
        <v>9</v>
      </c>
      <c r="B87" s="53" t="s">
        <v>63</v>
      </c>
      <c r="C87" s="14">
        <f>C89+C88</f>
        <v>838780.6</v>
      </c>
      <c r="D87" s="14">
        <f>D89+D88</f>
        <v>838780.6</v>
      </c>
      <c r="E87" s="45">
        <f t="shared" si="0"/>
        <v>100</v>
      </c>
    </row>
    <row r="88" spans="1:5" s="8" customFormat="1" ht="39" customHeight="1">
      <c r="A88" s="21" t="s">
        <v>24</v>
      </c>
      <c r="B88" s="36" t="s">
        <v>101</v>
      </c>
      <c r="C88" s="58">
        <v>838780.6</v>
      </c>
      <c r="D88" s="66">
        <v>838780.6</v>
      </c>
      <c r="E88" s="32">
        <f t="shared" si="0"/>
        <v>100</v>
      </c>
    </row>
    <row r="89" spans="1:5" s="8" customFormat="1" ht="39" customHeight="1">
      <c r="A89" s="21" t="s">
        <v>100</v>
      </c>
      <c r="B89" s="36" t="s">
        <v>101</v>
      </c>
      <c r="C89" s="58">
        <v>0</v>
      </c>
      <c r="D89" s="43">
        <v>0</v>
      </c>
      <c r="E89" s="32" t="e">
        <f t="shared" si="0"/>
        <v>#DIV/0!</v>
      </c>
    </row>
    <row r="90" spans="1:5" s="8" customFormat="1" ht="75.75" customHeight="1">
      <c r="A90" s="61" t="s">
        <v>105</v>
      </c>
      <c r="B90" s="62" t="s">
        <v>104</v>
      </c>
      <c r="C90" s="65">
        <f>C92+C91</f>
        <v>29070</v>
      </c>
      <c r="D90" s="66">
        <v>29070</v>
      </c>
      <c r="E90" s="45">
        <f t="shared" si="0"/>
        <v>100</v>
      </c>
    </row>
    <row r="91" spans="1:5" s="8" customFormat="1" ht="50.25" customHeight="1" hidden="1">
      <c r="A91" s="63" t="s">
        <v>102</v>
      </c>
      <c r="B91" s="64" t="s">
        <v>73</v>
      </c>
      <c r="C91" s="28">
        <v>0</v>
      </c>
      <c r="D91" s="43">
        <v>3088000</v>
      </c>
      <c r="E91" s="32" t="e">
        <f t="shared" si="0"/>
        <v>#DIV/0!</v>
      </c>
    </row>
    <row r="92" spans="1:5" s="8" customFormat="1" ht="72" customHeight="1">
      <c r="A92" s="63" t="s">
        <v>120</v>
      </c>
      <c r="B92" s="64" t="s">
        <v>121</v>
      </c>
      <c r="C92" s="28">
        <v>29070</v>
      </c>
      <c r="D92" s="43">
        <v>29070</v>
      </c>
      <c r="E92" s="32">
        <f t="shared" si="0"/>
        <v>100</v>
      </c>
    </row>
    <row r="93" spans="1:5" ht="36.75" customHeight="1">
      <c r="A93" s="23" t="s">
        <v>64</v>
      </c>
      <c r="B93" s="53" t="s">
        <v>65</v>
      </c>
      <c r="C93" s="14">
        <f>C94+C95</f>
        <v>548108.21</v>
      </c>
      <c r="D93" s="14">
        <f>D94+D95</f>
        <v>548108.21</v>
      </c>
      <c r="E93" s="32">
        <f t="shared" si="0"/>
        <v>100</v>
      </c>
    </row>
    <row r="94" spans="1:5" ht="37.5" customHeight="1">
      <c r="A94" s="22" t="s">
        <v>66</v>
      </c>
      <c r="B94" s="36" t="s">
        <v>72</v>
      </c>
      <c r="C94" s="58">
        <v>87500</v>
      </c>
      <c r="D94" s="66">
        <v>87500</v>
      </c>
      <c r="E94" s="32">
        <f t="shared" si="0"/>
        <v>100</v>
      </c>
    </row>
    <row r="95" spans="1:5" ht="59.25" customHeight="1">
      <c r="A95" s="22" t="s">
        <v>17</v>
      </c>
      <c r="B95" s="54" t="s">
        <v>71</v>
      </c>
      <c r="C95" s="58">
        <v>460608.21</v>
      </c>
      <c r="D95" s="66">
        <v>460608.21</v>
      </c>
      <c r="E95" s="32">
        <f t="shared" si="0"/>
        <v>100</v>
      </c>
    </row>
    <row r="96" spans="1:5" ht="59.25" customHeight="1">
      <c r="A96" s="22" t="s">
        <v>122</v>
      </c>
      <c r="B96" s="54" t="s">
        <v>73</v>
      </c>
      <c r="C96" s="58">
        <v>276814</v>
      </c>
      <c r="D96" s="66">
        <v>196129.27</v>
      </c>
      <c r="E96" s="32">
        <f t="shared" si="0"/>
        <v>70.85236657105493</v>
      </c>
    </row>
    <row r="97" spans="1:5" ht="21" customHeight="1">
      <c r="A97" s="24" t="s">
        <v>8</v>
      </c>
      <c r="B97" s="55" t="s">
        <v>67</v>
      </c>
      <c r="C97" s="14">
        <f>C98+C101+C99+C100</f>
        <v>1757605</v>
      </c>
      <c r="D97" s="14">
        <f>D98+D101+D99</f>
        <v>943182.26</v>
      </c>
      <c r="E97" s="32">
        <f t="shared" si="0"/>
        <v>53.66292540132738</v>
      </c>
    </row>
    <row r="98" spans="1:5" ht="102.75" customHeight="1">
      <c r="A98" s="38" t="s">
        <v>27</v>
      </c>
      <c r="B98" s="56" t="s">
        <v>70</v>
      </c>
      <c r="C98" s="58">
        <v>502605</v>
      </c>
      <c r="D98" s="66">
        <v>502605</v>
      </c>
      <c r="E98" s="32">
        <f t="shared" si="0"/>
        <v>100</v>
      </c>
    </row>
    <row r="99" spans="1:5" ht="54.75" customHeight="1">
      <c r="A99" s="38" t="s">
        <v>68</v>
      </c>
      <c r="B99" s="56" t="s">
        <v>69</v>
      </c>
      <c r="C99" s="58">
        <v>675000</v>
      </c>
      <c r="D99" s="43">
        <v>0</v>
      </c>
      <c r="E99" s="32">
        <f>D99/C99*100</f>
        <v>0</v>
      </c>
    </row>
    <row r="100" spans="1:5" ht="54.75" customHeight="1">
      <c r="A100" s="38" t="s">
        <v>68</v>
      </c>
      <c r="B100" s="56" t="s">
        <v>69</v>
      </c>
      <c r="C100" s="58">
        <v>139422.74</v>
      </c>
      <c r="D100" s="66">
        <v>139422.74</v>
      </c>
      <c r="E100" s="32">
        <f>D100/C100*100</f>
        <v>100</v>
      </c>
    </row>
    <row r="101" spans="1:5" ht="54.75" customHeight="1">
      <c r="A101" s="38" t="s">
        <v>103</v>
      </c>
      <c r="B101" s="56" t="s">
        <v>73</v>
      </c>
      <c r="C101" s="58">
        <v>440577.26</v>
      </c>
      <c r="D101" s="66">
        <v>440577.26</v>
      </c>
      <c r="E101" s="32">
        <f>D101/C101*100</f>
        <v>100</v>
      </c>
    </row>
    <row r="102" spans="1:5" ht="54.75" customHeight="1">
      <c r="A102" s="38" t="s">
        <v>124</v>
      </c>
      <c r="B102" s="56"/>
      <c r="C102" s="58"/>
      <c r="D102" s="66">
        <v>3503.97</v>
      </c>
      <c r="E102" s="32"/>
    </row>
    <row r="103" spans="1:5" ht="21" customHeight="1">
      <c r="A103" s="11" t="s">
        <v>3</v>
      </c>
      <c r="B103" s="35"/>
      <c r="C103" s="14">
        <f>C85+C39+C96</f>
        <v>16307964.48</v>
      </c>
      <c r="D103" s="14">
        <f>D42+D43+D44+D45+D46+D48+D49+D50+D51+D52+D57+D58+D61+D62+D65+D66+D69+D72+D74+D75+D79+D80+D88+D90+D94+D95+D96+D98+D100+D101+D84+D102</f>
        <v>14322546.24</v>
      </c>
      <c r="E103" s="32">
        <f>D103/C103*100</f>
        <v>87.82546870006428</v>
      </c>
    </row>
    <row r="104" spans="1:3" ht="13.5" customHeight="1" hidden="1">
      <c r="A104" s="6"/>
      <c r="B104" s="9"/>
      <c r="C104" s="7"/>
    </row>
    <row r="114" ht="18.75">
      <c r="C114" s="30"/>
    </row>
  </sheetData>
  <sheetProtection/>
  <mergeCells count="12">
    <mergeCell ref="A25:C25"/>
    <mergeCell ref="A26:C26"/>
    <mergeCell ref="A27:C27"/>
    <mergeCell ref="A28:C28"/>
    <mergeCell ref="A30:C30"/>
    <mergeCell ref="A29:C29"/>
    <mergeCell ref="A36:E36"/>
    <mergeCell ref="A34:C34"/>
    <mergeCell ref="A33:C33"/>
    <mergeCell ref="A32:C32"/>
    <mergeCell ref="A31:C31"/>
    <mergeCell ref="D35:E35"/>
  </mergeCells>
  <printOptions/>
  <pageMargins left="0.3937007874015748" right="0" top="0.3937007874015748" bottom="0.3937007874015748" header="0.3937007874015748" footer="0.3937007874015748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104"/>
  <sheetViews>
    <sheetView tabSelected="1" zoomScaleSheetLayoutView="100" zoomScalePageLayoutView="0" workbookViewId="0" topLeftCell="A35">
      <selection activeCell="A36" sqref="A36:E36"/>
    </sheetView>
  </sheetViews>
  <sheetFormatPr defaultColWidth="9.00390625" defaultRowHeight="12.75"/>
  <cols>
    <col min="1" max="1" width="77.875" style="70" customWidth="1"/>
    <col min="2" max="2" width="28.50390625" style="86" customWidth="1"/>
    <col min="3" max="3" width="17.50390625" style="69" customWidth="1"/>
    <col min="4" max="4" width="17.50390625" style="70" customWidth="1"/>
    <col min="5" max="5" width="8.625" style="70" customWidth="1"/>
    <col min="6" max="6" width="22.875" style="70" customWidth="1"/>
    <col min="7" max="16384" width="9.375" style="70" customWidth="1"/>
  </cols>
  <sheetData>
    <row r="1" ht="2.25" customHeight="1" hidden="1"/>
    <row r="2" spans="1:3" ht="15.75" customHeight="1" hidden="1">
      <c r="A2" s="71"/>
      <c r="B2" s="87"/>
      <c r="C2" s="71"/>
    </row>
    <row r="3" spans="1:3" ht="15.75" customHeight="1" hidden="1">
      <c r="A3" s="71"/>
      <c r="B3" s="87"/>
      <c r="C3" s="71"/>
    </row>
    <row r="4" spans="1:3" ht="38.25" customHeight="1" hidden="1">
      <c r="A4" s="71"/>
      <c r="B4" s="87"/>
      <c r="C4" s="71"/>
    </row>
    <row r="5" spans="1:3" ht="15.75" customHeight="1" hidden="1">
      <c r="A5" s="71"/>
      <c r="B5" s="87"/>
      <c r="C5" s="71"/>
    </row>
    <row r="6" spans="1:3" ht="15.75" customHeight="1" hidden="1">
      <c r="A6" s="71"/>
      <c r="B6" s="87"/>
      <c r="C6" s="71"/>
    </row>
    <row r="7" spans="1:3" ht="38.25" customHeight="1" hidden="1">
      <c r="A7" s="71"/>
      <c r="B7" s="87"/>
      <c r="C7" s="71"/>
    </row>
    <row r="8" spans="1:3" ht="15.75" customHeight="1" hidden="1">
      <c r="A8" s="71"/>
      <c r="B8" s="87"/>
      <c r="C8" s="71"/>
    </row>
    <row r="9" spans="1:3" ht="15.75" customHeight="1" hidden="1">
      <c r="A9" s="71"/>
      <c r="B9" s="87"/>
      <c r="C9" s="71"/>
    </row>
    <row r="10" spans="1:3" ht="38.25" customHeight="1" hidden="1">
      <c r="A10" s="71"/>
      <c r="B10" s="87"/>
      <c r="C10" s="71"/>
    </row>
    <row r="11" spans="1:3" ht="38.25" customHeight="1" hidden="1">
      <c r="A11" s="71"/>
      <c r="B11" s="87"/>
      <c r="C11" s="71"/>
    </row>
    <row r="12" spans="1:3" ht="38.25" customHeight="1" hidden="1">
      <c r="A12" s="71"/>
      <c r="B12" s="87"/>
      <c r="C12" s="71"/>
    </row>
    <row r="13" spans="1:3" ht="38.25" customHeight="1" hidden="1">
      <c r="A13" s="72"/>
      <c r="B13" s="88"/>
      <c r="C13" s="72"/>
    </row>
    <row r="14" spans="1:3" ht="38.25" customHeight="1" hidden="1">
      <c r="A14" s="72"/>
      <c r="B14" s="88"/>
      <c r="C14" s="72"/>
    </row>
    <row r="15" spans="1:3" ht="38.25" customHeight="1" hidden="1">
      <c r="A15" s="72"/>
      <c r="B15" s="88"/>
      <c r="C15" s="72"/>
    </row>
    <row r="16" spans="1:3" ht="38.25" customHeight="1" hidden="1">
      <c r="A16" s="73"/>
      <c r="B16" s="89"/>
      <c r="C16" s="73"/>
    </row>
    <row r="17" spans="1:3" ht="38.25" customHeight="1" hidden="1">
      <c r="A17" s="73"/>
      <c r="B17" s="89"/>
      <c r="C17" s="73"/>
    </row>
    <row r="18" spans="1:3" ht="38.25" customHeight="1" hidden="1">
      <c r="A18" s="72"/>
      <c r="B18" s="88"/>
      <c r="C18" s="72"/>
    </row>
    <row r="19" spans="1:3" ht="38.25" customHeight="1" hidden="1">
      <c r="A19" s="72"/>
      <c r="B19" s="88"/>
      <c r="C19" s="72"/>
    </row>
    <row r="20" spans="1:3" ht="38.25" customHeight="1" hidden="1">
      <c r="A20" s="72"/>
      <c r="B20" s="88"/>
      <c r="C20" s="72"/>
    </row>
    <row r="21" spans="1:3" ht="38.25" customHeight="1" hidden="1">
      <c r="A21" s="72"/>
      <c r="B21" s="88"/>
      <c r="C21" s="72"/>
    </row>
    <row r="22" spans="1:3" ht="38.25" customHeight="1" hidden="1">
      <c r="A22" s="72"/>
      <c r="B22" s="88"/>
      <c r="C22" s="72"/>
    </row>
    <row r="23" spans="1:3" ht="38.25" customHeight="1" hidden="1">
      <c r="A23" s="72"/>
      <c r="B23" s="88"/>
      <c r="C23" s="72"/>
    </row>
    <row r="24" spans="1:3" ht="15.75" customHeight="1" hidden="1">
      <c r="A24" s="72"/>
      <c r="B24" s="88"/>
      <c r="C24" s="72"/>
    </row>
    <row r="25" spans="1:3" ht="15.75" customHeight="1" hidden="1">
      <c r="A25" s="135"/>
      <c r="B25" s="135"/>
      <c r="C25" s="135"/>
    </row>
    <row r="26" spans="1:3" ht="15.75" customHeight="1" hidden="1">
      <c r="A26" s="135"/>
      <c r="B26" s="135"/>
      <c r="C26" s="135"/>
    </row>
    <row r="27" spans="1:3" ht="15.75" customHeight="1" hidden="1">
      <c r="A27" s="135"/>
      <c r="B27" s="135"/>
      <c r="C27" s="135"/>
    </row>
    <row r="28" spans="1:3" ht="15.75" customHeight="1" hidden="1">
      <c r="A28" s="135"/>
      <c r="B28" s="135"/>
      <c r="C28" s="135"/>
    </row>
    <row r="29" spans="1:3" ht="15.75" customHeight="1" hidden="1">
      <c r="A29" s="135"/>
      <c r="B29" s="135"/>
      <c r="C29" s="135"/>
    </row>
    <row r="30" spans="1:3" ht="15.75" customHeight="1" hidden="1">
      <c r="A30" s="135"/>
      <c r="B30" s="135"/>
      <c r="C30" s="135"/>
    </row>
    <row r="31" spans="1:3" ht="15.75" customHeight="1" hidden="1">
      <c r="A31" s="135"/>
      <c r="B31" s="135"/>
      <c r="C31" s="135"/>
    </row>
    <row r="32" spans="1:3" ht="15.75" customHeight="1" hidden="1">
      <c r="A32" s="135"/>
      <c r="B32" s="135"/>
      <c r="C32" s="135"/>
    </row>
    <row r="33" spans="1:3" ht="15.75" customHeight="1" hidden="1">
      <c r="A33" s="135"/>
      <c r="B33" s="135"/>
      <c r="C33" s="135"/>
    </row>
    <row r="34" spans="1:3" ht="15.75" customHeight="1" hidden="1">
      <c r="A34" s="135"/>
      <c r="B34" s="135"/>
      <c r="C34" s="135"/>
    </row>
    <row r="35" spans="1:5" ht="70.5" customHeight="1">
      <c r="A35" s="72"/>
      <c r="B35" s="88"/>
      <c r="C35" s="137" t="s">
        <v>135</v>
      </c>
      <c r="D35" s="137"/>
      <c r="E35" s="137"/>
    </row>
    <row r="36" spans="1:5" ht="35.25" customHeight="1">
      <c r="A36" s="136" t="s">
        <v>125</v>
      </c>
      <c r="B36" s="136"/>
      <c r="C36" s="136"/>
      <c r="D36" s="136"/>
      <c r="E36" s="136"/>
    </row>
    <row r="37" spans="1:5" s="91" customFormat="1" ht="75" customHeight="1">
      <c r="A37" s="90" t="s">
        <v>2</v>
      </c>
      <c r="B37" s="74" t="s">
        <v>0</v>
      </c>
      <c r="C37" s="74" t="s">
        <v>19</v>
      </c>
      <c r="D37" s="74" t="s">
        <v>20</v>
      </c>
      <c r="E37" s="74" t="s">
        <v>21</v>
      </c>
    </row>
    <row r="38" spans="1:5" ht="15.75">
      <c r="A38" s="83">
        <v>1</v>
      </c>
      <c r="B38" s="82">
        <v>2</v>
      </c>
      <c r="C38" s="82">
        <v>3</v>
      </c>
      <c r="D38" s="83">
        <v>4</v>
      </c>
      <c r="E38" s="83">
        <v>5</v>
      </c>
    </row>
    <row r="39" spans="1:6" s="96" customFormat="1" ht="36" customHeight="1">
      <c r="A39" s="92" t="s">
        <v>10</v>
      </c>
      <c r="B39" s="93" t="s">
        <v>11</v>
      </c>
      <c r="C39" s="78">
        <f>C40+C52+C54+C65+C75+C72+C69+C67</f>
        <v>12857586.67</v>
      </c>
      <c r="D39" s="78">
        <f>D40+D52+D54+D65+D75+D72+D69+D67</f>
        <v>11624349.190000001</v>
      </c>
      <c r="E39" s="94">
        <f>IF(C39=0,0,D39/C39*100)</f>
        <v>90.40848402074198</v>
      </c>
      <c r="F39" s="95"/>
    </row>
    <row r="40" spans="1:5" s="98" customFormat="1" ht="41.25" customHeight="1">
      <c r="A40" s="97" t="s">
        <v>4</v>
      </c>
      <c r="B40" s="93" t="s">
        <v>26</v>
      </c>
      <c r="C40" s="78">
        <f>C41</f>
        <v>6107353</v>
      </c>
      <c r="D40" s="78">
        <f>D41</f>
        <v>5031496.949999999</v>
      </c>
      <c r="E40" s="94">
        <f>IF(C40=0,0,D40/C40*100)</f>
        <v>82.38424977236456</v>
      </c>
    </row>
    <row r="41" spans="1:5" ht="18" customHeight="1">
      <c r="A41" s="99" t="s">
        <v>5</v>
      </c>
      <c r="B41" s="100" t="s">
        <v>98</v>
      </c>
      <c r="C41" s="76">
        <f>C42+C50</f>
        <v>6107353</v>
      </c>
      <c r="D41" s="80">
        <f>SUM(D42:D51)</f>
        <v>5031496.949999999</v>
      </c>
      <c r="E41" s="101">
        <f aca="true" t="shared" si="0" ref="E41:E93">IF(C41=0,0,D41/C41*100)</f>
        <v>82.38424977236456</v>
      </c>
    </row>
    <row r="42" spans="1:5" s="105" customFormat="1" ht="33.75" customHeight="1">
      <c r="A42" s="102" t="s">
        <v>28</v>
      </c>
      <c r="B42" s="103" t="s">
        <v>97</v>
      </c>
      <c r="C42" s="77">
        <v>6107353</v>
      </c>
      <c r="D42" s="104">
        <v>4964880.81</v>
      </c>
      <c r="E42" s="101">
        <f t="shared" si="0"/>
        <v>81.29349670798462</v>
      </c>
    </row>
    <row r="43" spans="1:5" s="105" customFormat="1" ht="33.75" customHeight="1">
      <c r="A43" s="102" t="s">
        <v>29</v>
      </c>
      <c r="B43" s="103" t="s">
        <v>96</v>
      </c>
      <c r="C43" s="80">
        <v>0</v>
      </c>
      <c r="D43" s="104">
        <v>48278.52</v>
      </c>
      <c r="E43" s="101">
        <f t="shared" si="0"/>
        <v>0</v>
      </c>
    </row>
    <row r="44" spans="1:5" s="105" customFormat="1" ht="33.75" customHeight="1">
      <c r="A44" s="102" t="s">
        <v>30</v>
      </c>
      <c r="B44" s="103" t="s">
        <v>95</v>
      </c>
      <c r="C44" s="80">
        <v>0</v>
      </c>
      <c r="D44" s="104">
        <v>1329.28</v>
      </c>
      <c r="E44" s="101">
        <f t="shared" si="0"/>
        <v>0</v>
      </c>
    </row>
    <row r="45" spans="1:5" s="105" customFormat="1" ht="33.75" customHeight="1">
      <c r="A45" s="102" t="s">
        <v>31</v>
      </c>
      <c r="B45" s="103" t="s">
        <v>94</v>
      </c>
      <c r="C45" s="80">
        <v>0</v>
      </c>
      <c r="D45" s="104">
        <v>-0.05</v>
      </c>
      <c r="E45" s="101">
        <f t="shared" si="0"/>
        <v>0</v>
      </c>
    </row>
    <row r="46" spans="1:5" s="105" customFormat="1" ht="33.75" customHeight="1">
      <c r="A46" s="102" t="s">
        <v>32</v>
      </c>
      <c r="B46" s="103" t="s">
        <v>99</v>
      </c>
      <c r="C46" s="80">
        <v>0</v>
      </c>
      <c r="D46" s="104">
        <v>11.85</v>
      </c>
      <c r="E46" s="101">
        <f t="shared" si="0"/>
        <v>0</v>
      </c>
    </row>
    <row r="47" spans="1:5" s="105" customFormat="1" ht="33.75" customHeight="1">
      <c r="A47" s="102" t="s">
        <v>111</v>
      </c>
      <c r="B47" s="103" t="s">
        <v>108</v>
      </c>
      <c r="C47" s="80">
        <v>0</v>
      </c>
      <c r="D47" s="104">
        <v>0</v>
      </c>
      <c r="E47" s="101">
        <f t="shared" si="0"/>
        <v>0</v>
      </c>
    </row>
    <row r="48" spans="1:5" s="105" customFormat="1" ht="33.75" customHeight="1">
      <c r="A48" s="102" t="s">
        <v>33</v>
      </c>
      <c r="B48" s="103" t="s">
        <v>93</v>
      </c>
      <c r="C48" s="80">
        <v>0</v>
      </c>
      <c r="D48" s="104">
        <v>13198.04</v>
      </c>
      <c r="E48" s="101">
        <f t="shared" si="0"/>
        <v>0</v>
      </c>
    </row>
    <row r="49" spans="1:5" s="105" customFormat="1" ht="33.75" customHeight="1">
      <c r="A49" s="102" t="s">
        <v>34</v>
      </c>
      <c r="B49" s="103" t="s">
        <v>92</v>
      </c>
      <c r="C49" s="80">
        <v>0</v>
      </c>
      <c r="D49" s="104">
        <v>177.03</v>
      </c>
      <c r="E49" s="101">
        <f t="shared" si="0"/>
        <v>0</v>
      </c>
    </row>
    <row r="50" spans="1:5" s="105" customFormat="1" ht="33.75" customHeight="1">
      <c r="A50" s="102" t="s">
        <v>35</v>
      </c>
      <c r="B50" s="103" t="s">
        <v>91</v>
      </c>
      <c r="C50" s="80">
        <v>0</v>
      </c>
      <c r="D50" s="104">
        <v>41</v>
      </c>
      <c r="E50" s="101">
        <f t="shared" si="0"/>
        <v>0</v>
      </c>
    </row>
    <row r="51" spans="1:5" s="105" customFormat="1" ht="33.75" customHeight="1">
      <c r="A51" s="102" t="s">
        <v>110</v>
      </c>
      <c r="B51" s="103" t="s">
        <v>109</v>
      </c>
      <c r="C51" s="80">
        <v>0</v>
      </c>
      <c r="D51" s="104">
        <v>3580.47</v>
      </c>
      <c r="E51" s="101">
        <f t="shared" si="0"/>
        <v>0</v>
      </c>
    </row>
    <row r="52" spans="1:5" s="98" customFormat="1" ht="23.25" customHeight="1">
      <c r="A52" s="97" t="s">
        <v>133</v>
      </c>
      <c r="B52" s="106"/>
      <c r="C52" s="84">
        <f>C53</f>
        <v>0</v>
      </c>
      <c r="D52" s="84">
        <f>D53</f>
        <v>-3</v>
      </c>
      <c r="E52" s="94">
        <f t="shared" si="0"/>
        <v>0</v>
      </c>
    </row>
    <row r="53" spans="1:5" ht="30.75" customHeight="1">
      <c r="A53" s="107" t="s">
        <v>22</v>
      </c>
      <c r="B53" s="108" t="s">
        <v>90</v>
      </c>
      <c r="C53" s="80">
        <v>0</v>
      </c>
      <c r="D53" s="80">
        <v>-3</v>
      </c>
      <c r="E53" s="101">
        <f t="shared" si="0"/>
        <v>0</v>
      </c>
    </row>
    <row r="54" spans="1:5" s="98" customFormat="1" ht="15.75">
      <c r="A54" s="97" t="s">
        <v>6</v>
      </c>
      <c r="B54" s="93" t="s">
        <v>41</v>
      </c>
      <c r="C54" s="78">
        <f>C56+C58</f>
        <v>4370897</v>
      </c>
      <c r="D54" s="84">
        <f>D55+D58</f>
        <v>4623714.94</v>
      </c>
      <c r="E54" s="94">
        <f t="shared" si="0"/>
        <v>105.78412028469215</v>
      </c>
    </row>
    <row r="55" spans="1:5" ht="15.75">
      <c r="A55" s="109" t="s">
        <v>37</v>
      </c>
      <c r="B55" s="110" t="s">
        <v>40</v>
      </c>
      <c r="C55" s="76">
        <f>C56+C57</f>
        <v>1114897</v>
      </c>
      <c r="D55" s="76">
        <f>D56+D57</f>
        <v>1284874.5</v>
      </c>
      <c r="E55" s="101">
        <f t="shared" si="0"/>
        <v>115.24602721148231</v>
      </c>
    </row>
    <row r="56" spans="1:5" ht="33" customHeight="1">
      <c r="A56" s="102" t="s">
        <v>38</v>
      </c>
      <c r="B56" s="111" t="s">
        <v>88</v>
      </c>
      <c r="C56" s="76">
        <v>1114897</v>
      </c>
      <c r="D56" s="80">
        <v>1272414.29</v>
      </c>
      <c r="E56" s="101">
        <f t="shared" si="0"/>
        <v>114.12841634698094</v>
      </c>
    </row>
    <row r="57" spans="1:5" ht="33.75" customHeight="1">
      <c r="A57" s="102" t="s">
        <v>39</v>
      </c>
      <c r="B57" s="111" t="s">
        <v>87</v>
      </c>
      <c r="C57" s="80">
        <v>0</v>
      </c>
      <c r="D57" s="80">
        <v>12460.21</v>
      </c>
      <c r="E57" s="101">
        <f t="shared" si="0"/>
        <v>0</v>
      </c>
    </row>
    <row r="58" spans="1:5" ht="21" customHeight="1">
      <c r="A58" s="112" t="s">
        <v>7</v>
      </c>
      <c r="B58" s="111" t="s">
        <v>86</v>
      </c>
      <c r="C58" s="76">
        <f>C59+C62</f>
        <v>3256000</v>
      </c>
      <c r="D58" s="80">
        <f>D59+D62</f>
        <v>3338840.4400000004</v>
      </c>
      <c r="E58" s="101">
        <f t="shared" si="0"/>
        <v>102.54423955773957</v>
      </c>
    </row>
    <row r="59" spans="1:5" ht="20.25" customHeight="1">
      <c r="A59" s="112" t="s">
        <v>12</v>
      </c>
      <c r="B59" s="111" t="s">
        <v>85</v>
      </c>
      <c r="C59" s="76">
        <f>SUM(C60:C61)</f>
        <v>1902000</v>
      </c>
      <c r="D59" s="76">
        <f>SUM(D60:D61)</f>
        <v>2033308.6500000001</v>
      </c>
      <c r="E59" s="101">
        <f t="shared" si="0"/>
        <v>106.90371451104102</v>
      </c>
    </row>
    <row r="60" spans="1:5" ht="48" customHeight="1">
      <c r="A60" s="102" t="s">
        <v>42</v>
      </c>
      <c r="B60" s="111" t="s">
        <v>84</v>
      </c>
      <c r="C60" s="76">
        <v>1902000</v>
      </c>
      <c r="D60" s="80">
        <v>2002665.31</v>
      </c>
      <c r="E60" s="101">
        <f t="shared" si="0"/>
        <v>105.29260304942167</v>
      </c>
    </row>
    <row r="61" spans="1:5" ht="48" customHeight="1">
      <c r="A61" s="102" t="s">
        <v>43</v>
      </c>
      <c r="B61" s="111" t="s">
        <v>83</v>
      </c>
      <c r="C61" s="80">
        <v>0</v>
      </c>
      <c r="D61" s="80">
        <v>30643.34</v>
      </c>
      <c r="E61" s="101">
        <f t="shared" si="0"/>
        <v>0</v>
      </c>
    </row>
    <row r="62" spans="1:5" ht="21.75" customHeight="1">
      <c r="A62" s="112" t="s">
        <v>13</v>
      </c>
      <c r="B62" s="111" t="s">
        <v>41</v>
      </c>
      <c r="C62" s="80">
        <f>SUM(C63:C64)</f>
        <v>1354000</v>
      </c>
      <c r="D62" s="80">
        <f>SUM(D63:D64)</f>
        <v>1305531.79</v>
      </c>
      <c r="E62" s="101">
        <f t="shared" si="0"/>
        <v>96.42036853766618</v>
      </c>
    </row>
    <row r="63" spans="1:5" ht="46.5" customHeight="1">
      <c r="A63" s="112" t="s">
        <v>45</v>
      </c>
      <c r="B63" s="111" t="s">
        <v>46</v>
      </c>
      <c r="C63" s="76">
        <v>1354000</v>
      </c>
      <c r="D63" s="80">
        <v>1296763.19</v>
      </c>
      <c r="E63" s="101">
        <f t="shared" si="0"/>
        <v>95.77276144756277</v>
      </c>
    </row>
    <row r="64" spans="1:5" ht="46.5" customHeight="1">
      <c r="A64" s="112" t="s">
        <v>47</v>
      </c>
      <c r="B64" s="111" t="s">
        <v>48</v>
      </c>
      <c r="C64" s="80">
        <v>0</v>
      </c>
      <c r="D64" s="80">
        <v>8768.6</v>
      </c>
      <c r="E64" s="101">
        <f t="shared" si="0"/>
        <v>0</v>
      </c>
    </row>
    <row r="65" spans="1:5" s="98" customFormat="1" ht="47.25">
      <c r="A65" s="97" t="s">
        <v>134</v>
      </c>
      <c r="B65" s="106" t="s">
        <v>81</v>
      </c>
      <c r="C65" s="84">
        <f>C66</f>
        <v>0</v>
      </c>
      <c r="D65" s="84">
        <f>D66</f>
        <v>-416.33</v>
      </c>
      <c r="E65" s="94">
        <f t="shared" si="0"/>
        <v>0</v>
      </c>
    </row>
    <row r="66" spans="1:5" ht="63">
      <c r="A66" s="112" t="s">
        <v>49</v>
      </c>
      <c r="B66" s="111" t="s">
        <v>80</v>
      </c>
      <c r="C66" s="80">
        <v>0</v>
      </c>
      <c r="D66" s="80">
        <v>-416.33</v>
      </c>
      <c r="E66" s="101">
        <f t="shared" si="0"/>
        <v>0</v>
      </c>
    </row>
    <row r="67" spans="1:5" s="98" customFormat="1" ht="15.75">
      <c r="A67" s="97" t="s">
        <v>16</v>
      </c>
      <c r="B67" s="113" t="s">
        <v>77</v>
      </c>
      <c r="C67" s="78">
        <f>C68</f>
        <v>22519</v>
      </c>
      <c r="D67" s="84">
        <f>D68</f>
        <v>19640</v>
      </c>
      <c r="E67" s="94">
        <f t="shared" si="0"/>
        <v>87.21524046360851</v>
      </c>
    </row>
    <row r="68" spans="1:5" ht="62.25" customHeight="1">
      <c r="A68" s="112" t="s">
        <v>52</v>
      </c>
      <c r="B68" s="114" t="s">
        <v>79</v>
      </c>
      <c r="C68" s="76">
        <v>22519</v>
      </c>
      <c r="D68" s="115">
        <v>19640</v>
      </c>
      <c r="E68" s="101">
        <f t="shared" si="0"/>
        <v>87.21524046360851</v>
      </c>
    </row>
    <row r="69" spans="1:5" ht="49.5" customHeight="1">
      <c r="A69" s="109" t="s">
        <v>14</v>
      </c>
      <c r="B69" s="116" t="s">
        <v>53</v>
      </c>
      <c r="C69" s="75">
        <f>C70+C71</f>
        <v>2356817.67</v>
      </c>
      <c r="D69" s="75">
        <f>D70+D71</f>
        <v>711654.5700000001</v>
      </c>
      <c r="E69" s="101">
        <f t="shared" si="0"/>
        <v>30.195571726174308</v>
      </c>
    </row>
    <row r="70" spans="1:5" ht="58.5" customHeight="1">
      <c r="A70" s="117" t="s">
        <v>54</v>
      </c>
      <c r="B70" s="114" t="s">
        <v>76</v>
      </c>
      <c r="C70" s="76">
        <v>1402957.67</v>
      </c>
      <c r="D70" s="80">
        <v>593499.5</v>
      </c>
      <c r="E70" s="101">
        <f t="shared" si="0"/>
        <v>42.3034502530643</v>
      </c>
    </row>
    <row r="71" spans="1:5" ht="58.5" customHeight="1">
      <c r="A71" s="117" t="s">
        <v>25</v>
      </c>
      <c r="B71" s="118" t="s">
        <v>75</v>
      </c>
      <c r="C71" s="76">
        <v>953860</v>
      </c>
      <c r="D71" s="115">
        <v>118155.07</v>
      </c>
      <c r="E71" s="101">
        <f t="shared" si="0"/>
        <v>12.387045268697713</v>
      </c>
    </row>
    <row r="72" spans="1:5" s="98" customFormat="1" ht="37.5" customHeight="1">
      <c r="A72" s="97" t="s">
        <v>15</v>
      </c>
      <c r="B72" s="119" t="s">
        <v>57</v>
      </c>
      <c r="C72" s="78">
        <f>C73+C74</f>
        <v>0</v>
      </c>
      <c r="D72" s="78">
        <f>D73+D74</f>
        <v>1223036.98</v>
      </c>
      <c r="E72" s="94">
        <f t="shared" si="0"/>
        <v>0</v>
      </c>
    </row>
    <row r="73" spans="1:5" ht="51" customHeight="1">
      <c r="A73" s="102" t="s">
        <v>60</v>
      </c>
      <c r="B73" s="118" t="s">
        <v>106</v>
      </c>
      <c r="C73" s="76">
        <v>0</v>
      </c>
      <c r="D73" s="76">
        <v>692205</v>
      </c>
      <c r="E73" s="101">
        <f t="shared" si="0"/>
        <v>0</v>
      </c>
    </row>
    <row r="74" spans="1:5" ht="51" customHeight="1">
      <c r="A74" s="102" t="s">
        <v>61</v>
      </c>
      <c r="B74" s="118" t="s">
        <v>107</v>
      </c>
      <c r="C74" s="76">
        <v>0</v>
      </c>
      <c r="D74" s="115">
        <v>530831.98</v>
      </c>
      <c r="E74" s="101">
        <f t="shared" si="0"/>
        <v>0</v>
      </c>
    </row>
    <row r="75" spans="1:5" s="98" customFormat="1" ht="22.5" customHeight="1">
      <c r="A75" s="120" t="s">
        <v>117</v>
      </c>
      <c r="B75" s="119" t="s">
        <v>118</v>
      </c>
      <c r="C75" s="85">
        <v>0</v>
      </c>
      <c r="D75" s="121">
        <f>D76</f>
        <v>15225.08</v>
      </c>
      <c r="E75" s="94">
        <f t="shared" si="0"/>
        <v>0</v>
      </c>
    </row>
    <row r="76" spans="1:5" ht="18" customHeight="1">
      <c r="A76" s="122" t="s">
        <v>114</v>
      </c>
      <c r="B76" s="118" t="s">
        <v>123</v>
      </c>
      <c r="C76" s="76">
        <v>0</v>
      </c>
      <c r="D76" s="115">
        <v>15225.08</v>
      </c>
      <c r="E76" s="101">
        <f t="shared" si="0"/>
        <v>0</v>
      </c>
    </row>
    <row r="77" spans="1:6" s="96" customFormat="1" ht="36" customHeight="1">
      <c r="A77" s="123" t="s">
        <v>1</v>
      </c>
      <c r="B77" s="106" t="s">
        <v>58</v>
      </c>
      <c r="C77" s="78">
        <f>C78+C92</f>
        <v>3450377.8099999996</v>
      </c>
      <c r="D77" s="78">
        <f>D78+D92</f>
        <v>2698197.0500000003</v>
      </c>
      <c r="E77" s="94">
        <f t="shared" si="0"/>
        <v>78.20004644650786</v>
      </c>
      <c r="F77" s="95"/>
    </row>
    <row r="78" spans="1:5" s="96" customFormat="1" ht="34.5" customHeight="1">
      <c r="A78" s="123" t="s">
        <v>18</v>
      </c>
      <c r="B78" s="106" t="s">
        <v>62</v>
      </c>
      <c r="C78" s="78">
        <f>C79+C82+C84+C88</f>
        <v>3450377.8099999996</v>
      </c>
      <c r="D78" s="78">
        <f>D79+D82+D84+D88</f>
        <v>2694693.08</v>
      </c>
      <c r="E78" s="94">
        <f t="shared" si="0"/>
        <v>78.09849321979034</v>
      </c>
    </row>
    <row r="79" spans="1:5" s="96" customFormat="1" ht="34.5" customHeight="1">
      <c r="A79" s="123" t="s">
        <v>9</v>
      </c>
      <c r="B79" s="106" t="s">
        <v>63</v>
      </c>
      <c r="C79" s="78">
        <f>SUM(C80:C81)</f>
        <v>867850.6</v>
      </c>
      <c r="D79" s="78">
        <f>SUM(D80:D81)</f>
        <v>867850.6</v>
      </c>
      <c r="E79" s="94">
        <f t="shared" si="0"/>
        <v>100</v>
      </c>
    </row>
    <row r="80" spans="1:5" s="96" customFormat="1" ht="35.25" customHeight="1">
      <c r="A80" s="79" t="s">
        <v>24</v>
      </c>
      <c r="B80" s="111" t="s">
        <v>101</v>
      </c>
      <c r="C80" s="76">
        <v>838780.6</v>
      </c>
      <c r="D80" s="80">
        <v>838780.6</v>
      </c>
      <c r="E80" s="101">
        <f t="shared" si="0"/>
        <v>100</v>
      </c>
    </row>
    <row r="81" spans="1:5" s="96" customFormat="1" ht="35.25" customHeight="1">
      <c r="A81" s="79" t="s">
        <v>129</v>
      </c>
      <c r="B81" s="111" t="s">
        <v>127</v>
      </c>
      <c r="C81" s="76">
        <v>29070</v>
      </c>
      <c r="D81" s="80">
        <v>29070</v>
      </c>
      <c r="E81" s="101">
        <f t="shared" si="0"/>
        <v>100</v>
      </c>
    </row>
    <row r="82" spans="1:5" s="98" customFormat="1" ht="31.5" customHeight="1">
      <c r="A82" s="124" t="s">
        <v>132</v>
      </c>
      <c r="B82" s="106" t="s">
        <v>128</v>
      </c>
      <c r="C82" s="78">
        <f>C83</f>
        <v>717391.26</v>
      </c>
      <c r="D82" s="78">
        <f>D83</f>
        <v>636706.53</v>
      </c>
      <c r="E82" s="94">
        <f t="shared" si="0"/>
        <v>88.75303694109682</v>
      </c>
    </row>
    <row r="83" spans="1:5" ht="20.25" customHeight="1">
      <c r="A83" s="125" t="s">
        <v>103</v>
      </c>
      <c r="B83" s="111" t="s">
        <v>73</v>
      </c>
      <c r="C83" s="76">
        <v>717391.26</v>
      </c>
      <c r="D83" s="80">
        <v>636706.53</v>
      </c>
      <c r="E83" s="101">
        <f t="shared" si="0"/>
        <v>88.75303694109682</v>
      </c>
    </row>
    <row r="84" spans="1:5" s="98" customFormat="1" ht="20.25" customHeight="1">
      <c r="A84" s="124" t="s">
        <v>64</v>
      </c>
      <c r="B84" s="106" t="s">
        <v>65</v>
      </c>
      <c r="C84" s="78">
        <f>C85+C86</f>
        <v>548108.21</v>
      </c>
      <c r="D84" s="78">
        <f>D85+D86</f>
        <v>548108.21</v>
      </c>
      <c r="E84" s="94">
        <f t="shared" si="0"/>
        <v>100</v>
      </c>
    </row>
    <row r="85" spans="1:5" ht="32.25" customHeight="1">
      <c r="A85" s="125" t="s">
        <v>66</v>
      </c>
      <c r="B85" s="111" t="s">
        <v>72</v>
      </c>
      <c r="C85" s="76">
        <v>87500</v>
      </c>
      <c r="D85" s="80">
        <v>87500</v>
      </c>
      <c r="E85" s="101">
        <f t="shared" si="0"/>
        <v>100</v>
      </c>
    </row>
    <row r="86" spans="1:5" ht="32.25" customHeight="1">
      <c r="A86" s="125" t="s">
        <v>17</v>
      </c>
      <c r="B86" s="111" t="s">
        <v>71</v>
      </c>
      <c r="C86" s="76">
        <v>460608.21</v>
      </c>
      <c r="D86" s="80">
        <v>460608.21</v>
      </c>
      <c r="E86" s="101">
        <f t="shared" si="0"/>
        <v>100</v>
      </c>
    </row>
    <row r="87" spans="1:5" ht="21.75" customHeight="1">
      <c r="A87" s="125" t="s">
        <v>122</v>
      </c>
      <c r="B87" s="111" t="s">
        <v>73</v>
      </c>
      <c r="C87" s="76">
        <v>276814</v>
      </c>
      <c r="D87" s="80">
        <v>196129.27</v>
      </c>
      <c r="E87" s="101">
        <f t="shared" si="0"/>
        <v>70.85236657105493</v>
      </c>
    </row>
    <row r="88" spans="1:5" s="98" customFormat="1" ht="21" customHeight="1">
      <c r="A88" s="126" t="s">
        <v>8</v>
      </c>
      <c r="B88" s="127" t="s">
        <v>67</v>
      </c>
      <c r="C88" s="78">
        <f>SUM(C89:C91)</f>
        <v>1317027.74</v>
      </c>
      <c r="D88" s="78">
        <f>SUM(D89:D91)</f>
        <v>642027.74</v>
      </c>
      <c r="E88" s="94">
        <f t="shared" si="0"/>
        <v>48.748232136705035</v>
      </c>
    </row>
    <row r="89" spans="1:5" ht="31.5" customHeight="1">
      <c r="A89" s="128" t="s">
        <v>27</v>
      </c>
      <c r="B89" s="111" t="s">
        <v>70</v>
      </c>
      <c r="C89" s="76">
        <v>502605</v>
      </c>
      <c r="D89" s="80">
        <v>502605</v>
      </c>
      <c r="E89" s="101">
        <f t="shared" si="0"/>
        <v>100</v>
      </c>
    </row>
    <row r="90" spans="1:6" ht="31.5" customHeight="1">
      <c r="A90" s="128" t="s">
        <v>68</v>
      </c>
      <c r="B90" s="111" t="s">
        <v>69</v>
      </c>
      <c r="C90" s="76">
        <v>675000</v>
      </c>
      <c r="D90" s="80">
        <v>0</v>
      </c>
      <c r="E90" s="101">
        <f t="shared" si="0"/>
        <v>0</v>
      </c>
      <c r="F90" s="129"/>
    </row>
    <row r="91" spans="1:5" ht="31.5" customHeight="1">
      <c r="A91" s="128" t="s">
        <v>68</v>
      </c>
      <c r="B91" s="111" t="s">
        <v>69</v>
      </c>
      <c r="C91" s="76">
        <v>139422.74</v>
      </c>
      <c r="D91" s="80">
        <v>139422.74</v>
      </c>
      <c r="E91" s="101">
        <f t="shared" si="0"/>
        <v>100</v>
      </c>
    </row>
    <row r="92" spans="1:5" s="98" customFormat="1" ht="55.5" customHeight="1">
      <c r="A92" s="130" t="s">
        <v>130</v>
      </c>
      <c r="B92" s="127" t="s">
        <v>131</v>
      </c>
      <c r="C92" s="78">
        <v>0</v>
      </c>
      <c r="D92" s="84">
        <v>3503.97</v>
      </c>
      <c r="E92" s="94">
        <f t="shared" si="0"/>
        <v>0</v>
      </c>
    </row>
    <row r="93" spans="1:5" s="98" customFormat="1" ht="36" customHeight="1">
      <c r="A93" s="123" t="s">
        <v>3</v>
      </c>
      <c r="B93" s="93"/>
      <c r="C93" s="78">
        <f>C39+C77</f>
        <v>16307964.48</v>
      </c>
      <c r="D93" s="78">
        <f>D39+D77</f>
        <v>14322546.240000002</v>
      </c>
      <c r="E93" s="94">
        <f t="shared" si="0"/>
        <v>87.82546870006429</v>
      </c>
    </row>
    <row r="94" spans="2:3" ht="13.5" customHeight="1">
      <c r="B94" s="131"/>
      <c r="C94" s="70"/>
    </row>
    <row r="104" ht="15.75">
      <c r="C104" s="81"/>
    </row>
  </sheetData>
  <sheetProtection/>
  <mergeCells count="12"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6:E36"/>
    <mergeCell ref="C35:E35"/>
  </mergeCells>
  <printOptions/>
  <pageMargins left="0.69" right="0" top="0.42" bottom="0.3937007874015748" header="0.18" footer="0.3937007874015748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2023-06-27T06:19:12Z</cp:lastPrinted>
  <dcterms:created xsi:type="dcterms:W3CDTF">2005-12-16T07:43:52Z</dcterms:created>
  <dcterms:modified xsi:type="dcterms:W3CDTF">2023-06-27T06:19:32Z</dcterms:modified>
  <cp:category/>
  <cp:version/>
  <cp:contentType/>
  <cp:contentStatus/>
</cp:coreProperties>
</file>