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180" activeTab="0"/>
  </bookViews>
  <sheets>
    <sheet name="перечень мероприятий" sheetId="1" r:id="rId1"/>
  </sheets>
  <definedNames>
    <definedName name="_xlnm.Print_Area" localSheetId="0">'перечень мероприятий'!$A$1:$M$57</definedName>
  </definedNames>
  <calcPr fullCalcOnLoad="1"/>
</workbook>
</file>

<file path=xl/sharedStrings.xml><?xml version="1.0" encoding="utf-8"?>
<sst xmlns="http://schemas.openxmlformats.org/spreadsheetml/2006/main" count="99" uniqueCount="39">
  <si>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</si>
  <si>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</si>
  <si>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</si>
  <si>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</si>
  <si>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</si>
  <si>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</si>
  <si>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</si>
  <si>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</si>
  <si>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</si>
  <si>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</si>
  <si>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Ответственный исполнитель</t>
  </si>
  <si>
    <t>Соисполнитель</t>
  </si>
  <si>
    <t>Срок начала/ окончания работ</t>
  </si>
  <si>
    <t>Объемы финансирования, в т.ч. по годам (руб.)</t>
  </si>
  <si>
    <t>3.1. Разработка, выпуск, приобретение полиграфической и сувенирной продукции  по туризму.</t>
  </si>
  <si>
    <t xml:space="preserve">Подведомственные учреждения культуры и туризма </t>
  </si>
  <si>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</t>
    </r>
  </si>
  <si>
    <t xml:space="preserve">УКСТиМ      </t>
  </si>
  <si>
    <t>Перечень мероприятий муниципальной программы "Развитие туризма на территории Устьянского муниципального округа"</t>
  </si>
  <si>
    <t xml:space="preserve">1.1. Организация и проведение совещаний, семинаров, конференций по ключевым проблемам развития сферы туризма </t>
  </si>
  <si>
    <t>2024-2026</t>
  </si>
  <si>
    <t>3.6. Участие в выездных обучающих семинарах, форумах по туризму</t>
  </si>
  <si>
    <t xml:space="preserve">Брендинг территории.
Формирование благоприятного имиджа территории и привлечение туристов путем разработки и выпуска полиграфической продукции ( не менее 200 ед.в год)                                                                                   </t>
  </si>
  <si>
    <t>вариант формулировки ожидаемого результата</t>
  </si>
  <si>
    <t>досочиняй дальше примерно в таком формате, и в тексте программыэто может звучать так же. И целевые показатели отсуда и родятся.</t>
  </si>
  <si>
    <t>Задача № 2. Популяризация и продвижение туристских продуктов Устьянского муниципального округа на рынке внутреннего и въездного туризма.</t>
  </si>
  <si>
    <t xml:space="preserve">Задача № 1. Развитие  предоставляемых туристско-экскурсионных услуг на территории Устьянского округа. </t>
  </si>
  <si>
    <r>
      <t xml:space="preserve">Отбор, доработка наиболее популярных туристических экскурсионных программ и турмаршрутов. Проведение ежегодно не менее 2  круглых столов с организациями туристической индустрии Устьянского </t>
    </r>
    <r>
      <rPr>
        <sz val="10"/>
        <color indexed="8"/>
        <rFont val="Times New Roman"/>
        <family val="1"/>
      </rPr>
      <t>округа,</t>
    </r>
    <r>
      <rPr>
        <sz val="10"/>
        <rFont val="Times New Roman"/>
        <family val="1"/>
      </rPr>
      <t xml:space="preserve"> предоставляющих туристические и сопутствующие услуги, производителями товаров.</t>
    </r>
  </si>
  <si>
    <t>местный бюджет</t>
  </si>
  <si>
    <t>3.3.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округе</t>
  </si>
  <si>
    <t xml:space="preserve">3.2.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округе.
</t>
  </si>
  <si>
    <t>3.4.  Участие в конкурсах на предоставление субсидий,  направленных на развитие туризма в Устьянском округе.</t>
  </si>
  <si>
    <t>3.5. Информационно-презентационное  освещение о потенциале Устьянского округа в сфере туризма.</t>
  </si>
  <si>
    <t>Организация ежегодного фотоконкурса илимероприятия посвященного Дню туризма  "Путешествуем по Устьянам";         
Организация фестивалей и мероприятий, направленных на привлечение туристов в округ, а также развитие и популяризация территории: фестиваль "Устянская Ссыпчина"; Традиции северного застолья"; фестиваль "Золотые россыпи Устьи" (не менее 3 мероприятий в год)</t>
  </si>
  <si>
    <t xml:space="preserve"> Формирование благоприятного имиджа территории и привлечение туристов. Увеличение к 2026 году потока туристов в муниципальный округ  Увеличение объемов платных услу к 2026 году.Ежегодное участие в туристских выставках - "Маргаритинская ярмарка" г. Архангельск (не менее 1 мероприятия в год)
</t>
  </si>
  <si>
    <t>Реализация одного проекта в год, направленного на поддержку приоритетного направления в сфере развития туризма. (не менее 1 реализованного проекта в год)</t>
  </si>
  <si>
    <t xml:space="preserve">Ежемесячное обновление актуальной информации на сайте https://www.ustyany.com/, публикация (не менее 12 статей  в год).Количество проведенных презентаций в образовательных учреждениях округе. Обновление информации на областном туристском сайте https://www.pomorland.travel/  по необходимости. Публикации в СМИ. </t>
  </si>
  <si>
    <t>Ежегодное участие во Всероссийской, областной и межрегиональном форумной кампании, посещение (не менее 2 форума или мероприятия в год).</t>
  </si>
  <si>
    <t xml:space="preserve">Приложение №4 к  муниципальной программе  
 "Развитие туризма на территории Устьянского муницмпального округа" от          10 ноябоя 2023 года № 2679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</si>
</sst>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"/>
    <numFmt numFmtId="179" formatCode="#,##0.0000"/>
    <numFmt numFmtId="180" formatCode="#,##0.00000"/>
    <numFmt numFmtId="181" formatCode="#,##0.0000_р_."/>
    <numFmt numFmtId="182" formatCode="[$-FC19]d\ mmmm\ yyyy\ &quot;г.&quot;"/>
    <numFmt numFmtId="183" formatCode="00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5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51" fillId="35" borderId="14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31" xfId="0" applyNumberFormat="1" applyFont="1" applyBorder="1" applyAlignment="1">
      <alignment horizontal="center" vertical="top" wrapText="1"/>
    </xf>
    <xf numFmtId="4" fontId="1" fillId="0" borderId="32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33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3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>
      <alignment horizontal="center" vertical="top" wrapText="1"/>
    </xf>
    <xf numFmtId="0" fontId="6" fillId="33" borderId="37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5" sqref="M5:M6"/>
    </sheetView>
  </sheetViews>
  <sheetFormatPr defaultColWidth="9.00390625" defaultRowHeight="12.75"/>
  <cols>
    <col min="1" max="1" width="34.375" style="14" customWidth="1"/>
    <col min="2" max="2" width="15.375" style="4" customWidth="1"/>
    <col min="3" max="3" width="17.125" style="4" customWidth="1"/>
    <col min="4" max="4" width="8.75390625" style="4" customWidth="1"/>
    <col min="5" max="5" width="13.125" style="4" customWidth="1"/>
    <col min="6" max="6" width="20.00390625" style="4" customWidth="1"/>
    <col min="7" max="7" width="0.12890625" style="4" hidden="1" customWidth="1"/>
    <col min="8" max="8" width="15.25390625" style="6" hidden="1" customWidth="1"/>
    <col min="9" max="9" width="15.75390625" style="6" hidden="1" customWidth="1"/>
    <col min="10" max="10" width="16.625" style="4" customWidth="1"/>
    <col min="11" max="12" width="15.625" style="4" customWidth="1"/>
    <col min="13" max="13" width="34.25390625" style="4" customWidth="1"/>
    <col min="14" max="14" width="9.125" style="4" hidden="1" customWidth="1"/>
    <col min="15" max="16384" width="9.125" style="4" customWidth="1"/>
  </cols>
  <sheetData>
    <row r="1" spans="1:13" s="22" customFormat="1" ht="69.75" customHeight="1">
      <c r="A1" s="21"/>
      <c r="B1" s="21"/>
      <c r="C1" s="29" t="s">
        <v>16</v>
      </c>
      <c r="D1" s="30"/>
      <c r="E1" s="30"/>
      <c r="F1" s="30"/>
      <c r="G1" s="30"/>
      <c r="H1" s="30"/>
      <c r="I1" s="30"/>
      <c r="J1" s="30"/>
      <c r="K1" s="37" t="s">
        <v>38</v>
      </c>
      <c r="L1" s="37"/>
      <c r="M1" s="37"/>
    </row>
    <row r="2" spans="1:13" s="22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2" customFormat="1" ht="18.75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23" customFormat="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88.5" customHeight="1">
      <c r="A5" s="91" t="s">
        <v>0</v>
      </c>
      <c r="B5" s="88" t="s">
        <v>10</v>
      </c>
      <c r="C5" s="92" t="s">
        <v>11</v>
      </c>
      <c r="D5" s="92" t="s">
        <v>12</v>
      </c>
      <c r="E5" s="88" t="s">
        <v>1</v>
      </c>
      <c r="F5" s="94" t="s">
        <v>13</v>
      </c>
      <c r="G5" s="95"/>
      <c r="H5" s="95"/>
      <c r="I5" s="95"/>
      <c r="J5" s="95"/>
      <c r="K5" s="95"/>
      <c r="L5" s="96"/>
      <c r="M5" s="89" t="s">
        <v>2</v>
      </c>
      <c r="N5" s="17"/>
    </row>
    <row r="6" spans="1:14" ht="12.75">
      <c r="A6" s="91"/>
      <c r="B6" s="88"/>
      <c r="C6" s="93"/>
      <c r="D6" s="93"/>
      <c r="E6" s="88"/>
      <c r="F6" s="5" t="s">
        <v>3</v>
      </c>
      <c r="G6" s="97">
        <v>2020</v>
      </c>
      <c r="H6" s="98"/>
      <c r="I6" s="99"/>
      <c r="J6" s="5">
        <v>2024</v>
      </c>
      <c r="K6" s="5">
        <v>2025</v>
      </c>
      <c r="L6" s="5">
        <v>2026</v>
      </c>
      <c r="M6" s="90"/>
      <c r="N6" s="17"/>
    </row>
    <row r="7" spans="1:14" ht="12.75">
      <c r="A7" s="13">
        <v>2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00"/>
      <c r="H7" s="101"/>
      <c r="I7" s="102"/>
      <c r="J7" s="1">
        <v>11</v>
      </c>
      <c r="K7" s="1">
        <v>12</v>
      </c>
      <c r="L7" s="1">
        <v>13</v>
      </c>
      <c r="M7" s="20">
        <v>14</v>
      </c>
      <c r="N7" s="17"/>
    </row>
    <row r="8" spans="1:14" ht="21.7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33"/>
      <c r="M8" s="20"/>
      <c r="N8" s="17"/>
    </row>
    <row r="9" spans="1:14" ht="29.25" customHeight="1">
      <c r="A9" s="45" t="s">
        <v>19</v>
      </c>
      <c r="B9" s="38" t="s">
        <v>17</v>
      </c>
      <c r="C9" s="42" t="s">
        <v>15</v>
      </c>
      <c r="D9" s="42" t="s">
        <v>20</v>
      </c>
      <c r="E9" s="2" t="s">
        <v>4</v>
      </c>
      <c r="F9" s="3">
        <f>G9+H9+I9+J9+K9</f>
        <v>0</v>
      </c>
      <c r="G9" s="62">
        <f aca="true" t="shared" si="0" ref="G9:L9">SUM(G11:G14)</f>
        <v>0</v>
      </c>
      <c r="H9" s="63"/>
      <c r="I9" s="64"/>
      <c r="J9" s="3">
        <f t="shared" si="0"/>
        <v>0</v>
      </c>
      <c r="K9" s="3">
        <f t="shared" si="0"/>
        <v>0</v>
      </c>
      <c r="L9" s="3">
        <f t="shared" si="0"/>
        <v>0</v>
      </c>
      <c r="M9" s="54" t="s">
        <v>27</v>
      </c>
      <c r="N9" s="17"/>
    </row>
    <row r="10" spans="1:14" ht="16.5" customHeight="1">
      <c r="A10" s="45"/>
      <c r="B10" s="39"/>
      <c r="C10" s="42"/>
      <c r="D10" s="42"/>
      <c r="E10" s="2" t="s">
        <v>5</v>
      </c>
      <c r="F10" s="3"/>
      <c r="G10" s="65"/>
      <c r="H10" s="66"/>
      <c r="I10" s="67"/>
      <c r="J10" s="3"/>
      <c r="K10" s="3"/>
      <c r="L10" s="3"/>
      <c r="M10" s="55"/>
      <c r="N10" s="17"/>
    </row>
    <row r="11" spans="1:14" ht="25.5">
      <c r="A11" s="45"/>
      <c r="B11" s="39"/>
      <c r="C11" s="42"/>
      <c r="D11" s="42"/>
      <c r="E11" s="2" t="s">
        <v>8</v>
      </c>
      <c r="F11" s="3">
        <f>SUM(G11:K11)</f>
        <v>0</v>
      </c>
      <c r="G11" s="65"/>
      <c r="H11" s="66"/>
      <c r="I11" s="67"/>
      <c r="J11" s="3">
        <v>0</v>
      </c>
      <c r="K11" s="3">
        <v>0</v>
      </c>
      <c r="L11" s="3">
        <v>0</v>
      </c>
      <c r="M11" s="55"/>
      <c r="N11" s="17"/>
    </row>
    <row r="12" spans="1:14" ht="25.5">
      <c r="A12" s="45"/>
      <c r="B12" s="39"/>
      <c r="C12" s="42"/>
      <c r="D12" s="42"/>
      <c r="E12" s="2" t="s">
        <v>9</v>
      </c>
      <c r="F12" s="3">
        <f>G12+H12+I12+J12+K12</f>
        <v>0</v>
      </c>
      <c r="G12" s="65"/>
      <c r="H12" s="66"/>
      <c r="I12" s="67"/>
      <c r="J12" s="3">
        <v>0</v>
      </c>
      <c r="K12" s="3">
        <v>0</v>
      </c>
      <c r="L12" s="3">
        <v>0</v>
      </c>
      <c r="M12" s="55"/>
      <c r="N12" s="17"/>
    </row>
    <row r="13" spans="1:14" ht="25.5">
      <c r="A13" s="45"/>
      <c r="B13" s="39"/>
      <c r="C13" s="42"/>
      <c r="D13" s="42"/>
      <c r="E13" s="36" t="s">
        <v>28</v>
      </c>
      <c r="F13" s="3">
        <v>0</v>
      </c>
      <c r="G13" s="65"/>
      <c r="H13" s="66"/>
      <c r="I13" s="67"/>
      <c r="J13" s="3">
        <v>0</v>
      </c>
      <c r="K13" s="3">
        <v>0</v>
      </c>
      <c r="L13" s="3">
        <v>0</v>
      </c>
      <c r="M13" s="55"/>
      <c r="N13" s="17"/>
    </row>
    <row r="14" spans="1:14" ht="25.5">
      <c r="A14" s="45"/>
      <c r="B14" s="40"/>
      <c r="C14" s="42"/>
      <c r="D14" s="42"/>
      <c r="E14" s="2" t="s">
        <v>6</v>
      </c>
      <c r="F14" s="3">
        <f>SUM(G14:K14)</f>
        <v>0</v>
      </c>
      <c r="G14" s="68"/>
      <c r="H14" s="69"/>
      <c r="I14" s="70"/>
      <c r="J14" s="3">
        <v>0</v>
      </c>
      <c r="K14" s="3">
        <v>0</v>
      </c>
      <c r="L14" s="3">
        <v>0</v>
      </c>
      <c r="M14" s="56"/>
      <c r="N14" s="17"/>
    </row>
    <row r="15" spans="1:14" ht="37.5" customHeight="1">
      <c r="A15" s="46" t="s">
        <v>25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9"/>
      <c r="N15" s="17"/>
    </row>
    <row r="16" spans="1:14" ht="28.5" customHeight="1">
      <c r="A16" s="45" t="s">
        <v>14</v>
      </c>
      <c r="B16" s="38" t="s">
        <v>17</v>
      </c>
      <c r="C16" s="42" t="s">
        <v>15</v>
      </c>
      <c r="D16" s="42" t="s">
        <v>20</v>
      </c>
      <c r="E16" s="2" t="s">
        <v>4</v>
      </c>
      <c r="F16" s="3">
        <f>F18+F19+F20+F21</f>
        <v>60000</v>
      </c>
      <c r="G16" s="62">
        <f aca="true" t="shared" si="1" ref="G16:L16">SUM(G18:G21)</f>
        <v>0</v>
      </c>
      <c r="H16" s="63"/>
      <c r="I16" s="64"/>
      <c r="J16" s="3">
        <f t="shared" si="1"/>
        <v>20000</v>
      </c>
      <c r="K16" s="3">
        <f t="shared" si="1"/>
        <v>20000</v>
      </c>
      <c r="L16" s="3">
        <f t="shared" si="1"/>
        <v>20000</v>
      </c>
      <c r="M16" s="43" t="s">
        <v>22</v>
      </c>
      <c r="N16" s="17"/>
    </row>
    <row r="17" spans="1:14" ht="17.25" customHeight="1">
      <c r="A17" s="45"/>
      <c r="B17" s="39"/>
      <c r="C17" s="42"/>
      <c r="D17" s="42"/>
      <c r="E17" s="2" t="s">
        <v>5</v>
      </c>
      <c r="F17" s="3"/>
      <c r="G17" s="65"/>
      <c r="H17" s="66"/>
      <c r="I17" s="67"/>
      <c r="J17" s="3"/>
      <c r="K17" s="3"/>
      <c r="L17" s="3"/>
      <c r="M17" s="44"/>
      <c r="N17" s="17"/>
    </row>
    <row r="18" spans="1:19" ht="25.5">
      <c r="A18" s="45"/>
      <c r="B18" s="39"/>
      <c r="C18" s="42"/>
      <c r="D18" s="42"/>
      <c r="E18" s="2" t="s">
        <v>8</v>
      </c>
      <c r="F18" s="3">
        <f>SUM(G18:K18)</f>
        <v>0</v>
      </c>
      <c r="G18" s="65"/>
      <c r="H18" s="66"/>
      <c r="I18" s="67"/>
      <c r="J18" s="3">
        <v>0</v>
      </c>
      <c r="K18" s="3">
        <v>0</v>
      </c>
      <c r="L18" s="3">
        <v>0</v>
      </c>
      <c r="M18" s="44"/>
      <c r="N18" s="17"/>
      <c r="O18" s="35" t="s">
        <v>23</v>
      </c>
      <c r="P18" s="35"/>
      <c r="Q18" s="35"/>
      <c r="R18" s="35"/>
      <c r="S18" s="35"/>
    </row>
    <row r="19" spans="1:14" ht="25.5">
      <c r="A19" s="45"/>
      <c r="B19" s="39"/>
      <c r="C19" s="42"/>
      <c r="D19" s="42"/>
      <c r="E19" s="2" t="s">
        <v>9</v>
      </c>
      <c r="F19" s="3">
        <f>SUM(G19:K19)</f>
        <v>0</v>
      </c>
      <c r="G19" s="65"/>
      <c r="H19" s="66"/>
      <c r="I19" s="67"/>
      <c r="J19" s="3">
        <v>0</v>
      </c>
      <c r="K19" s="3">
        <v>0</v>
      </c>
      <c r="L19" s="3">
        <v>0</v>
      </c>
      <c r="M19" s="44"/>
      <c r="N19" s="17"/>
    </row>
    <row r="20" spans="1:14" ht="29.25" customHeight="1">
      <c r="A20" s="45"/>
      <c r="B20" s="39"/>
      <c r="C20" s="42"/>
      <c r="D20" s="42"/>
      <c r="E20" s="2" t="s">
        <v>28</v>
      </c>
      <c r="F20" s="3">
        <f>J20+K20+L20</f>
        <v>60000</v>
      </c>
      <c r="G20" s="65"/>
      <c r="H20" s="66"/>
      <c r="I20" s="67"/>
      <c r="J20" s="3">
        <v>20000</v>
      </c>
      <c r="K20" s="3">
        <v>20000</v>
      </c>
      <c r="L20" s="3">
        <v>20000</v>
      </c>
      <c r="M20" s="44"/>
      <c r="N20" s="17"/>
    </row>
    <row r="21" spans="1:14" ht="32.25" customHeight="1">
      <c r="A21" s="45"/>
      <c r="B21" s="40"/>
      <c r="C21" s="42"/>
      <c r="D21" s="42"/>
      <c r="E21" s="2" t="s">
        <v>6</v>
      </c>
      <c r="F21" s="3">
        <f>SUM(G21:K21)</f>
        <v>0</v>
      </c>
      <c r="G21" s="65"/>
      <c r="H21" s="66"/>
      <c r="I21" s="67"/>
      <c r="J21" s="3">
        <v>0</v>
      </c>
      <c r="K21" s="3">
        <v>0</v>
      </c>
      <c r="L21" s="3">
        <v>0</v>
      </c>
      <c r="M21" s="44"/>
      <c r="N21" s="17"/>
    </row>
    <row r="22" spans="1:14" s="6" customFormat="1" ht="28.5" customHeight="1">
      <c r="A22" s="45" t="s">
        <v>30</v>
      </c>
      <c r="B22" s="38" t="s">
        <v>17</v>
      </c>
      <c r="C22" s="42" t="s">
        <v>15</v>
      </c>
      <c r="D22" s="42" t="s">
        <v>20</v>
      </c>
      <c r="E22" s="2" t="s">
        <v>4</v>
      </c>
      <c r="F22" s="3">
        <f>F24+F25+F26+F27</f>
        <v>150000</v>
      </c>
      <c r="G22" s="65"/>
      <c r="H22" s="66"/>
      <c r="I22" s="67"/>
      <c r="J22" s="3">
        <f>SUM(J24:J27)</f>
        <v>50000</v>
      </c>
      <c r="K22" s="3">
        <f>SUM(K24:K27)</f>
        <v>50000</v>
      </c>
      <c r="L22" s="3">
        <f>SUM(L24:L27)</f>
        <v>50000</v>
      </c>
      <c r="M22" s="50" t="s">
        <v>34</v>
      </c>
      <c r="N22" s="16"/>
    </row>
    <row r="23" spans="1:14" ht="17.25" customHeight="1">
      <c r="A23" s="45"/>
      <c r="B23" s="39"/>
      <c r="C23" s="42"/>
      <c r="D23" s="42"/>
      <c r="E23" s="2" t="s">
        <v>5</v>
      </c>
      <c r="F23" s="3"/>
      <c r="G23" s="65"/>
      <c r="H23" s="66"/>
      <c r="I23" s="67"/>
      <c r="J23" s="3"/>
      <c r="K23" s="3"/>
      <c r="L23" s="3"/>
      <c r="M23" s="50"/>
      <c r="N23" s="17"/>
    </row>
    <row r="24" spans="1:27" ht="25.5">
      <c r="A24" s="45"/>
      <c r="B24" s="39"/>
      <c r="C24" s="42"/>
      <c r="D24" s="42"/>
      <c r="E24" s="2" t="s">
        <v>8</v>
      </c>
      <c r="F24" s="3">
        <f>G24+H24+I24+J24+K24</f>
        <v>0</v>
      </c>
      <c r="G24" s="65"/>
      <c r="H24" s="66"/>
      <c r="I24" s="67"/>
      <c r="J24" s="3">
        <v>0</v>
      </c>
      <c r="K24" s="3">
        <v>0</v>
      </c>
      <c r="L24" s="3">
        <v>0</v>
      </c>
      <c r="M24" s="50"/>
      <c r="N24" s="17"/>
      <c r="O24" s="34" t="s">
        <v>24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14" ht="33.75" customHeight="1">
      <c r="A25" s="45"/>
      <c r="B25" s="39"/>
      <c r="C25" s="42"/>
      <c r="D25" s="42"/>
      <c r="E25" s="2" t="s">
        <v>9</v>
      </c>
      <c r="F25" s="3">
        <f>G25+H25+I25+J25+K25</f>
        <v>0</v>
      </c>
      <c r="G25" s="65"/>
      <c r="H25" s="66"/>
      <c r="I25" s="67"/>
      <c r="J25" s="3">
        <v>0</v>
      </c>
      <c r="K25" s="3">
        <f>H25*1.055</f>
        <v>0</v>
      </c>
      <c r="L25" s="3">
        <f>I25*1.055</f>
        <v>0</v>
      </c>
      <c r="M25" s="50"/>
      <c r="N25" s="17"/>
    </row>
    <row r="26" spans="1:14" ht="32.25" customHeight="1">
      <c r="A26" s="45"/>
      <c r="B26" s="39"/>
      <c r="C26" s="42"/>
      <c r="D26" s="42"/>
      <c r="E26" s="2" t="s">
        <v>28</v>
      </c>
      <c r="F26" s="3">
        <f>J26+K26+L26</f>
        <v>150000</v>
      </c>
      <c r="G26" s="65"/>
      <c r="H26" s="66"/>
      <c r="I26" s="67"/>
      <c r="J26" s="3">
        <v>50000</v>
      </c>
      <c r="K26" s="3">
        <v>50000</v>
      </c>
      <c r="L26" s="3">
        <v>50000</v>
      </c>
      <c r="M26" s="50"/>
      <c r="N26" s="17"/>
    </row>
    <row r="27" spans="1:14" ht="33.75" customHeight="1">
      <c r="A27" s="45"/>
      <c r="B27" s="40"/>
      <c r="C27" s="42"/>
      <c r="D27" s="42"/>
      <c r="E27" s="2" t="s">
        <v>6</v>
      </c>
      <c r="F27" s="3">
        <f>G27+H27+I27+J27+K27</f>
        <v>0</v>
      </c>
      <c r="G27" s="65"/>
      <c r="H27" s="66"/>
      <c r="I27" s="67"/>
      <c r="J27" s="3">
        <v>0</v>
      </c>
      <c r="K27" s="3">
        <v>0</v>
      </c>
      <c r="L27" s="3">
        <v>0</v>
      </c>
      <c r="M27" s="50"/>
      <c r="N27" s="17"/>
    </row>
    <row r="28" spans="1:14" s="9" customFormat="1" ht="29.25" customHeight="1">
      <c r="A28" s="86" t="s">
        <v>29</v>
      </c>
      <c r="B28" s="38" t="s">
        <v>17</v>
      </c>
      <c r="C28" s="42" t="s">
        <v>15</v>
      </c>
      <c r="D28" s="42" t="s">
        <v>20</v>
      </c>
      <c r="E28" s="8" t="s">
        <v>4</v>
      </c>
      <c r="F28" s="7">
        <f>F30+F31+F32+F33</f>
        <v>63300</v>
      </c>
      <c r="G28" s="65"/>
      <c r="H28" s="66"/>
      <c r="I28" s="67"/>
      <c r="J28" s="7">
        <f>SUM(J30:J33)</f>
        <v>21100</v>
      </c>
      <c r="K28" s="7">
        <f>SUM(K30:K33)</f>
        <v>21100</v>
      </c>
      <c r="L28" s="7">
        <f>SUM(L30:L33)</f>
        <v>21100</v>
      </c>
      <c r="M28" s="51" t="s">
        <v>33</v>
      </c>
      <c r="N28" s="18"/>
    </row>
    <row r="29" spans="1:14" s="9" customFormat="1" ht="17.25" customHeight="1">
      <c r="A29" s="86"/>
      <c r="B29" s="39"/>
      <c r="C29" s="42"/>
      <c r="D29" s="42"/>
      <c r="E29" s="8" t="s">
        <v>5</v>
      </c>
      <c r="F29" s="7"/>
      <c r="G29" s="65"/>
      <c r="H29" s="66"/>
      <c r="I29" s="67"/>
      <c r="J29" s="7"/>
      <c r="K29" s="7"/>
      <c r="L29" s="7"/>
      <c r="M29" s="52"/>
      <c r="N29" s="18"/>
    </row>
    <row r="30" spans="1:14" s="9" customFormat="1" ht="25.5" customHeight="1">
      <c r="A30" s="86"/>
      <c r="B30" s="39"/>
      <c r="C30" s="42"/>
      <c r="D30" s="42"/>
      <c r="E30" s="8" t="s">
        <v>8</v>
      </c>
      <c r="F30" s="7">
        <f>SUM(G30:K30)</f>
        <v>0</v>
      </c>
      <c r="G30" s="65"/>
      <c r="H30" s="66"/>
      <c r="I30" s="67"/>
      <c r="J30" s="7">
        <v>0</v>
      </c>
      <c r="K30" s="7">
        <v>0</v>
      </c>
      <c r="L30" s="7">
        <v>0</v>
      </c>
      <c r="M30" s="52"/>
      <c r="N30" s="18"/>
    </row>
    <row r="31" spans="1:14" s="9" customFormat="1" ht="25.5" customHeight="1">
      <c r="A31" s="86"/>
      <c r="B31" s="39"/>
      <c r="C31" s="42"/>
      <c r="D31" s="42"/>
      <c r="E31" s="8" t="s">
        <v>9</v>
      </c>
      <c r="F31" s="7">
        <f>SUM(G31:K31)</f>
        <v>0</v>
      </c>
      <c r="G31" s="65"/>
      <c r="H31" s="66"/>
      <c r="I31" s="67"/>
      <c r="J31" s="7">
        <v>0</v>
      </c>
      <c r="K31" s="7">
        <f>H31*1.055</f>
        <v>0</v>
      </c>
      <c r="L31" s="7">
        <f>I31*1.055</f>
        <v>0</v>
      </c>
      <c r="M31" s="52"/>
      <c r="N31" s="18"/>
    </row>
    <row r="32" spans="1:14" s="9" customFormat="1" ht="30.75" customHeight="1">
      <c r="A32" s="86"/>
      <c r="B32" s="39"/>
      <c r="C32" s="42"/>
      <c r="D32" s="42"/>
      <c r="E32" s="8" t="s">
        <v>28</v>
      </c>
      <c r="F32" s="7">
        <f>J32+K32+L32</f>
        <v>63300</v>
      </c>
      <c r="G32" s="65"/>
      <c r="H32" s="66"/>
      <c r="I32" s="67"/>
      <c r="J32" s="7">
        <v>21100</v>
      </c>
      <c r="K32" s="7">
        <v>21100</v>
      </c>
      <c r="L32" s="7">
        <v>21100</v>
      </c>
      <c r="M32" s="52"/>
      <c r="N32" s="18"/>
    </row>
    <row r="33" spans="1:14" s="9" customFormat="1" ht="28.5" customHeight="1">
      <c r="A33" s="86"/>
      <c r="B33" s="40"/>
      <c r="C33" s="42"/>
      <c r="D33" s="42"/>
      <c r="E33" s="8" t="s">
        <v>6</v>
      </c>
      <c r="F33" s="7">
        <f>SUM(G33:K33)</f>
        <v>0</v>
      </c>
      <c r="G33" s="65"/>
      <c r="H33" s="66"/>
      <c r="I33" s="67"/>
      <c r="J33" s="7">
        <v>0</v>
      </c>
      <c r="K33" s="7">
        <v>0</v>
      </c>
      <c r="L33" s="7">
        <v>0</v>
      </c>
      <c r="M33" s="53"/>
      <c r="N33" s="18"/>
    </row>
    <row r="34" spans="1:14" s="9" customFormat="1" ht="30" customHeight="1">
      <c r="A34" s="83" t="s">
        <v>31</v>
      </c>
      <c r="B34" s="38" t="s">
        <v>17</v>
      </c>
      <c r="C34" s="42" t="s">
        <v>15</v>
      </c>
      <c r="D34" s="38" t="s">
        <v>20</v>
      </c>
      <c r="E34" s="8" t="s">
        <v>4</v>
      </c>
      <c r="F34" s="7">
        <f>G34+H34+I34+J34+K34</f>
        <v>0</v>
      </c>
      <c r="G34" s="65"/>
      <c r="H34" s="66"/>
      <c r="I34" s="67"/>
      <c r="J34" s="7">
        <f>J36+J37+J38+J39</f>
        <v>0</v>
      </c>
      <c r="K34" s="7">
        <f>K36+K37+K38+K39</f>
        <v>0</v>
      </c>
      <c r="L34" s="7">
        <f>L36+L37+L38+L39</f>
        <v>0</v>
      </c>
      <c r="M34" s="51" t="s">
        <v>35</v>
      </c>
      <c r="N34" s="18"/>
    </row>
    <row r="35" spans="1:14" s="9" customFormat="1" ht="18" customHeight="1">
      <c r="A35" s="84"/>
      <c r="B35" s="39"/>
      <c r="C35" s="42"/>
      <c r="D35" s="39"/>
      <c r="E35" s="8" t="s">
        <v>5</v>
      </c>
      <c r="F35" s="7"/>
      <c r="G35" s="65"/>
      <c r="H35" s="66"/>
      <c r="I35" s="67"/>
      <c r="J35" s="7"/>
      <c r="K35" s="7"/>
      <c r="L35" s="7"/>
      <c r="M35" s="52"/>
      <c r="N35" s="18"/>
    </row>
    <row r="36" spans="1:14" s="9" customFormat="1" ht="29.25" customHeight="1">
      <c r="A36" s="84"/>
      <c r="B36" s="39"/>
      <c r="C36" s="42"/>
      <c r="D36" s="39"/>
      <c r="E36" s="8" t="s">
        <v>8</v>
      </c>
      <c r="F36" s="3">
        <f>G36+H36+I36+J36+K36</f>
        <v>0</v>
      </c>
      <c r="G36" s="65"/>
      <c r="H36" s="66"/>
      <c r="I36" s="67"/>
      <c r="J36" s="3">
        <v>0</v>
      </c>
      <c r="K36" s="3">
        <v>0</v>
      </c>
      <c r="L36" s="3">
        <v>0</v>
      </c>
      <c r="M36" s="52"/>
      <c r="N36" s="18"/>
    </row>
    <row r="37" spans="1:14" s="9" customFormat="1" ht="30" customHeight="1">
      <c r="A37" s="84"/>
      <c r="B37" s="39"/>
      <c r="C37" s="42"/>
      <c r="D37" s="39"/>
      <c r="E37" s="8" t="s">
        <v>9</v>
      </c>
      <c r="F37" s="3">
        <f>G37+H37+I37+J37+K37</f>
        <v>0</v>
      </c>
      <c r="G37" s="65"/>
      <c r="H37" s="66"/>
      <c r="I37" s="67"/>
      <c r="J37" s="3">
        <v>0</v>
      </c>
      <c r="K37" s="3">
        <f>H37*1.055</f>
        <v>0</v>
      </c>
      <c r="L37" s="3">
        <f>I37*1.055</f>
        <v>0</v>
      </c>
      <c r="M37" s="52"/>
      <c r="N37" s="18"/>
    </row>
    <row r="38" spans="1:14" s="9" customFormat="1" ht="29.25" customHeight="1">
      <c r="A38" s="84"/>
      <c r="B38" s="39"/>
      <c r="C38" s="42"/>
      <c r="D38" s="39"/>
      <c r="E38" s="8" t="s">
        <v>28</v>
      </c>
      <c r="F38" s="3">
        <v>0</v>
      </c>
      <c r="G38" s="65"/>
      <c r="H38" s="66"/>
      <c r="I38" s="67"/>
      <c r="J38" s="3">
        <v>0</v>
      </c>
      <c r="K38" s="3">
        <v>0</v>
      </c>
      <c r="L38" s="3">
        <v>0</v>
      </c>
      <c r="M38" s="52"/>
      <c r="N38" s="18"/>
    </row>
    <row r="39" spans="1:14" s="9" customFormat="1" ht="32.25" customHeight="1">
      <c r="A39" s="85"/>
      <c r="B39" s="40"/>
      <c r="C39" s="42"/>
      <c r="D39" s="40"/>
      <c r="E39" s="8" t="s">
        <v>6</v>
      </c>
      <c r="F39" s="3">
        <f>G39+H39+I39+J39+K39</f>
        <v>0</v>
      </c>
      <c r="G39" s="65"/>
      <c r="H39" s="66"/>
      <c r="I39" s="67"/>
      <c r="J39" s="3">
        <v>0</v>
      </c>
      <c r="K39" s="3">
        <v>0</v>
      </c>
      <c r="L39" s="3">
        <v>0</v>
      </c>
      <c r="M39" s="53"/>
      <c r="N39" s="18"/>
    </row>
    <row r="40" spans="1:14" s="9" customFormat="1" ht="28.5" customHeight="1">
      <c r="A40" s="83" t="s">
        <v>32</v>
      </c>
      <c r="B40" s="38" t="s">
        <v>17</v>
      </c>
      <c r="C40" s="42" t="s">
        <v>15</v>
      </c>
      <c r="D40" s="38" t="s">
        <v>20</v>
      </c>
      <c r="E40" s="8" t="s">
        <v>4</v>
      </c>
      <c r="F40" s="7">
        <f>F42+F43+F44+F45</f>
        <v>210000</v>
      </c>
      <c r="G40" s="65"/>
      <c r="H40" s="66"/>
      <c r="I40" s="67"/>
      <c r="J40" s="7">
        <f>J42+J43+J44+J45</f>
        <v>70000</v>
      </c>
      <c r="K40" s="7">
        <f>K42+K43+K44+K45</f>
        <v>70000</v>
      </c>
      <c r="L40" s="7">
        <f>L42+L43+L44+L45</f>
        <v>70000</v>
      </c>
      <c r="M40" s="51" t="s">
        <v>36</v>
      </c>
      <c r="N40" s="18"/>
    </row>
    <row r="41" spans="1:14" s="9" customFormat="1" ht="16.5" customHeight="1">
      <c r="A41" s="84"/>
      <c r="B41" s="39"/>
      <c r="C41" s="42"/>
      <c r="D41" s="39"/>
      <c r="E41" s="8" t="s">
        <v>5</v>
      </c>
      <c r="F41" s="7"/>
      <c r="G41" s="65"/>
      <c r="H41" s="66"/>
      <c r="I41" s="67"/>
      <c r="J41" s="7"/>
      <c r="K41" s="7"/>
      <c r="L41" s="7"/>
      <c r="M41" s="52"/>
      <c r="N41" s="18"/>
    </row>
    <row r="42" spans="1:14" s="9" customFormat="1" ht="28.5" customHeight="1">
      <c r="A42" s="84"/>
      <c r="B42" s="39"/>
      <c r="C42" s="42"/>
      <c r="D42" s="39"/>
      <c r="E42" s="8" t="s">
        <v>8</v>
      </c>
      <c r="F42" s="3">
        <f>G42+H42+I42+J42+K42</f>
        <v>0</v>
      </c>
      <c r="G42" s="65"/>
      <c r="H42" s="66"/>
      <c r="I42" s="67"/>
      <c r="J42" s="3">
        <v>0</v>
      </c>
      <c r="K42" s="3">
        <v>0</v>
      </c>
      <c r="L42" s="3">
        <v>0</v>
      </c>
      <c r="M42" s="52"/>
      <c r="N42" s="18"/>
    </row>
    <row r="43" spans="1:14" s="9" customFormat="1" ht="25.5" customHeight="1">
      <c r="A43" s="84"/>
      <c r="B43" s="39"/>
      <c r="C43" s="42"/>
      <c r="D43" s="39"/>
      <c r="E43" s="8" t="s">
        <v>9</v>
      </c>
      <c r="F43" s="3">
        <f>G43+H43+I43+J43+K43</f>
        <v>0</v>
      </c>
      <c r="G43" s="65"/>
      <c r="H43" s="66"/>
      <c r="I43" s="67"/>
      <c r="J43" s="3">
        <v>0</v>
      </c>
      <c r="K43" s="3">
        <f>H43*1.055</f>
        <v>0</v>
      </c>
      <c r="L43" s="3">
        <f>I43*1.055</f>
        <v>0</v>
      </c>
      <c r="M43" s="52"/>
      <c r="N43" s="18"/>
    </row>
    <row r="44" spans="1:14" s="9" customFormat="1" ht="28.5" customHeight="1">
      <c r="A44" s="84"/>
      <c r="B44" s="39"/>
      <c r="C44" s="42"/>
      <c r="D44" s="39"/>
      <c r="E44" s="8" t="s">
        <v>28</v>
      </c>
      <c r="F44" s="3">
        <f>J44+K44+L44</f>
        <v>210000</v>
      </c>
      <c r="G44" s="65"/>
      <c r="H44" s="66"/>
      <c r="I44" s="67"/>
      <c r="J44" s="3">
        <v>70000</v>
      </c>
      <c r="K44" s="3">
        <v>70000</v>
      </c>
      <c r="L44" s="3">
        <v>70000</v>
      </c>
      <c r="M44" s="52"/>
      <c r="N44" s="18"/>
    </row>
    <row r="45" spans="1:14" s="9" customFormat="1" ht="29.25" customHeight="1">
      <c r="A45" s="85"/>
      <c r="B45" s="40"/>
      <c r="C45" s="42"/>
      <c r="D45" s="40"/>
      <c r="E45" s="8" t="s">
        <v>6</v>
      </c>
      <c r="F45" s="3">
        <f>G45+H45+I45+J45+K45</f>
        <v>0</v>
      </c>
      <c r="G45" s="65"/>
      <c r="H45" s="66"/>
      <c r="I45" s="67"/>
      <c r="J45" s="3">
        <v>0</v>
      </c>
      <c r="K45" s="3">
        <v>0</v>
      </c>
      <c r="L45" s="3">
        <v>0</v>
      </c>
      <c r="M45" s="53"/>
      <c r="N45" s="18"/>
    </row>
    <row r="46" spans="1:14" s="9" customFormat="1" ht="29.25" customHeight="1">
      <c r="A46" s="83" t="s">
        <v>21</v>
      </c>
      <c r="B46" s="38" t="s">
        <v>17</v>
      </c>
      <c r="C46" s="42" t="s">
        <v>15</v>
      </c>
      <c r="D46" s="38" t="s">
        <v>20</v>
      </c>
      <c r="E46" s="8" t="s">
        <v>4</v>
      </c>
      <c r="F46" s="3">
        <f>G46+H46+I46+J46+K46</f>
        <v>0</v>
      </c>
      <c r="G46" s="65"/>
      <c r="H46" s="66"/>
      <c r="I46" s="67"/>
      <c r="J46" s="3">
        <f>J48+J49+J50+J51</f>
        <v>0</v>
      </c>
      <c r="K46" s="3">
        <f>K48+K49+K50+K51</f>
        <v>0</v>
      </c>
      <c r="L46" s="3">
        <f>L48+L49+L50+L51</f>
        <v>0</v>
      </c>
      <c r="M46" s="51" t="s">
        <v>37</v>
      </c>
      <c r="N46" s="18"/>
    </row>
    <row r="47" spans="1:14" s="9" customFormat="1" ht="18" customHeight="1">
      <c r="A47" s="84"/>
      <c r="B47" s="39"/>
      <c r="C47" s="42"/>
      <c r="D47" s="39"/>
      <c r="E47" s="8" t="s">
        <v>5</v>
      </c>
      <c r="F47" s="3"/>
      <c r="G47" s="65"/>
      <c r="H47" s="66"/>
      <c r="I47" s="67"/>
      <c r="J47" s="3"/>
      <c r="K47" s="3"/>
      <c r="L47" s="3"/>
      <c r="M47" s="52"/>
      <c r="N47" s="18"/>
    </row>
    <row r="48" spans="1:14" s="9" customFormat="1" ht="29.25" customHeight="1">
      <c r="A48" s="84"/>
      <c r="B48" s="39"/>
      <c r="C48" s="42"/>
      <c r="D48" s="39"/>
      <c r="E48" s="8" t="s">
        <v>8</v>
      </c>
      <c r="F48" s="3">
        <f>G48+H48+I48+J48+K48</f>
        <v>0</v>
      </c>
      <c r="G48" s="65"/>
      <c r="H48" s="66"/>
      <c r="I48" s="67"/>
      <c r="J48" s="3">
        <v>0</v>
      </c>
      <c r="K48" s="3">
        <v>0</v>
      </c>
      <c r="L48" s="3">
        <v>0</v>
      </c>
      <c r="M48" s="52"/>
      <c r="N48" s="18"/>
    </row>
    <row r="49" spans="1:14" s="9" customFormat="1" ht="29.25" customHeight="1">
      <c r="A49" s="84"/>
      <c r="B49" s="39"/>
      <c r="C49" s="42"/>
      <c r="D49" s="39"/>
      <c r="E49" s="8" t="s">
        <v>9</v>
      </c>
      <c r="F49" s="3">
        <f>G49+H49+I49+J49+K49</f>
        <v>0</v>
      </c>
      <c r="G49" s="65"/>
      <c r="H49" s="66"/>
      <c r="I49" s="67"/>
      <c r="J49" s="3">
        <v>0</v>
      </c>
      <c r="K49" s="3">
        <v>0</v>
      </c>
      <c r="L49" s="3">
        <v>0</v>
      </c>
      <c r="M49" s="52"/>
      <c r="N49" s="18"/>
    </row>
    <row r="50" spans="1:14" s="9" customFormat="1" ht="29.25" customHeight="1">
      <c r="A50" s="84"/>
      <c r="B50" s="39"/>
      <c r="C50" s="42"/>
      <c r="D50" s="39"/>
      <c r="E50" s="8" t="s">
        <v>28</v>
      </c>
      <c r="F50" s="3">
        <f>G50+H50+I50+J50+K50</f>
        <v>0</v>
      </c>
      <c r="G50" s="65"/>
      <c r="H50" s="66"/>
      <c r="I50" s="67"/>
      <c r="J50" s="3">
        <v>0</v>
      </c>
      <c r="K50" s="3">
        <v>0</v>
      </c>
      <c r="L50" s="3">
        <v>0</v>
      </c>
      <c r="M50" s="52"/>
      <c r="N50" s="18"/>
    </row>
    <row r="51" spans="1:14" s="9" customFormat="1" ht="29.25" customHeight="1">
      <c r="A51" s="85"/>
      <c r="B51" s="40"/>
      <c r="C51" s="42"/>
      <c r="D51" s="40"/>
      <c r="E51" s="8" t="s">
        <v>6</v>
      </c>
      <c r="F51" s="3">
        <f>G51+H51+I51+J51+K51</f>
        <v>0</v>
      </c>
      <c r="G51" s="68"/>
      <c r="H51" s="69"/>
      <c r="I51" s="70"/>
      <c r="J51" s="3">
        <v>0</v>
      </c>
      <c r="K51" s="3">
        <v>0</v>
      </c>
      <c r="L51" s="3">
        <v>0</v>
      </c>
      <c r="M51" s="53"/>
      <c r="N51" s="18"/>
    </row>
    <row r="52" spans="1:14" ht="26.25" customHeight="1">
      <c r="A52" s="80" t="s">
        <v>7</v>
      </c>
      <c r="B52" s="60"/>
      <c r="C52" s="60"/>
      <c r="D52" s="60"/>
      <c r="E52" s="10" t="s">
        <v>4</v>
      </c>
      <c r="F52" s="11">
        <f>F54+F55+F56+F57</f>
        <v>483300</v>
      </c>
      <c r="G52" s="71">
        <f aca="true" t="shared" si="2" ref="G52:L52">G54+G55+G56+G57</f>
        <v>0</v>
      </c>
      <c r="H52" s="72"/>
      <c r="I52" s="73"/>
      <c r="J52" s="11">
        <f>J54+J55+J56+J57</f>
        <v>161100</v>
      </c>
      <c r="K52" s="11">
        <f t="shared" si="2"/>
        <v>161100</v>
      </c>
      <c r="L52" s="11">
        <f t="shared" si="2"/>
        <v>161100</v>
      </c>
      <c r="M52" s="57"/>
      <c r="N52" s="17"/>
    </row>
    <row r="53" spans="1:14" s="12" customFormat="1" ht="15.75">
      <c r="A53" s="81"/>
      <c r="B53" s="60"/>
      <c r="C53" s="60"/>
      <c r="D53" s="60"/>
      <c r="E53" s="10" t="s">
        <v>5</v>
      </c>
      <c r="F53" s="11"/>
      <c r="G53" s="74"/>
      <c r="H53" s="75"/>
      <c r="I53" s="76"/>
      <c r="J53" s="11"/>
      <c r="K53" s="11"/>
      <c r="L53" s="11"/>
      <c r="M53" s="58"/>
      <c r="N53" s="19"/>
    </row>
    <row r="54" spans="1:14" s="12" customFormat="1" ht="25.5" customHeight="1">
      <c r="A54" s="81"/>
      <c r="B54" s="60"/>
      <c r="C54" s="60"/>
      <c r="D54" s="60"/>
      <c r="E54" s="10" t="s">
        <v>8</v>
      </c>
      <c r="F54" s="11">
        <f>G54+H54+I54+J54+K54+L54</f>
        <v>0</v>
      </c>
      <c r="G54" s="74"/>
      <c r="H54" s="75"/>
      <c r="I54" s="76"/>
      <c r="J54" s="11">
        <f aca="true" t="shared" si="3" ref="J54:L56">J11+J18+J24+J30+J36+J42+J48</f>
        <v>0</v>
      </c>
      <c r="K54" s="11">
        <f t="shared" si="3"/>
        <v>0</v>
      </c>
      <c r="L54" s="11">
        <f t="shared" si="3"/>
        <v>0</v>
      </c>
      <c r="M54" s="58"/>
      <c r="N54" s="19"/>
    </row>
    <row r="55" spans="1:14" s="12" customFormat="1" ht="25.5">
      <c r="A55" s="81"/>
      <c r="B55" s="60"/>
      <c r="C55" s="60"/>
      <c r="D55" s="60"/>
      <c r="E55" s="10" t="s">
        <v>9</v>
      </c>
      <c r="F55" s="11">
        <f>G55+H55+I55+J55+K55+L55</f>
        <v>0</v>
      </c>
      <c r="G55" s="74"/>
      <c r="H55" s="75"/>
      <c r="I55" s="76"/>
      <c r="J55" s="11">
        <f t="shared" si="3"/>
        <v>0</v>
      </c>
      <c r="K55" s="11">
        <f t="shared" si="3"/>
        <v>0</v>
      </c>
      <c r="L55" s="11">
        <f t="shared" si="3"/>
        <v>0</v>
      </c>
      <c r="M55" s="58"/>
      <c r="N55" s="19"/>
    </row>
    <row r="56" spans="1:14" s="12" customFormat="1" ht="25.5">
      <c r="A56" s="81"/>
      <c r="B56" s="60"/>
      <c r="C56" s="60"/>
      <c r="D56" s="60"/>
      <c r="E56" s="10" t="s">
        <v>28</v>
      </c>
      <c r="F56" s="11">
        <f>G56+H56+I56+J56+K56+L56</f>
        <v>483300</v>
      </c>
      <c r="G56" s="74"/>
      <c r="H56" s="75"/>
      <c r="I56" s="76"/>
      <c r="J56" s="11">
        <f t="shared" si="3"/>
        <v>161100</v>
      </c>
      <c r="K56" s="11">
        <f t="shared" si="3"/>
        <v>161100</v>
      </c>
      <c r="L56" s="11">
        <f t="shared" si="3"/>
        <v>161100</v>
      </c>
      <c r="M56" s="58"/>
      <c r="N56" s="19"/>
    </row>
    <row r="57" spans="1:14" s="12" customFormat="1" ht="26.25" thickBot="1">
      <c r="A57" s="82"/>
      <c r="B57" s="61"/>
      <c r="C57" s="61"/>
      <c r="D57" s="61"/>
      <c r="E57" s="15" t="s">
        <v>6</v>
      </c>
      <c r="F57" s="11">
        <f>G57+H57+I57+J57+K57+L57</f>
        <v>0</v>
      </c>
      <c r="G57" s="77"/>
      <c r="H57" s="78"/>
      <c r="I57" s="79"/>
      <c r="J57" s="11">
        <f>J14+J21+J27+J33+J39+J45+J51</f>
        <v>0</v>
      </c>
      <c r="K57" s="11">
        <f>K14++K216</f>
        <v>0</v>
      </c>
      <c r="L57" s="11">
        <f>L14+L21+L27+L33+L39+L45+L51</f>
        <v>0</v>
      </c>
      <c r="M57" s="59"/>
      <c r="N57" s="19"/>
    </row>
    <row r="58" ht="15.75">
      <c r="I58" s="32"/>
    </row>
    <row r="59" ht="12.75">
      <c r="I59" s="31"/>
    </row>
    <row r="68" ht="13.5" thickBot="1"/>
    <row r="69" ht="16.5" thickBot="1">
      <c r="A69" s="26"/>
    </row>
    <row r="70" ht="16.5" thickBot="1">
      <c r="A70" s="27"/>
    </row>
    <row r="71" ht="16.5" thickBot="1">
      <c r="A71" s="27"/>
    </row>
    <row r="72" ht="16.5" thickBot="1">
      <c r="A72" s="27"/>
    </row>
    <row r="73" ht="16.5" thickBot="1">
      <c r="A73" s="27"/>
    </row>
    <row r="74" ht="16.5" thickBot="1">
      <c r="A74" s="27"/>
    </row>
    <row r="75" ht="12.75">
      <c r="A75" s="28"/>
    </row>
  </sheetData>
  <sheetProtection/>
  <mergeCells count="55">
    <mergeCell ref="A3:M3"/>
    <mergeCell ref="E5:E6"/>
    <mergeCell ref="M5:M6"/>
    <mergeCell ref="A5:A6"/>
    <mergeCell ref="B5:B6"/>
    <mergeCell ref="C5:C6"/>
    <mergeCell ref="F5:L5"/>
    <mergeCell ref="G6:I7"/>
    <mergeCell ref="D5:D6"/>
    <mergeCell ref="A22:A27"/>
    <mergeCell ref="B34:B39"/>
    <mergeCell ref="A40:A45"/>
    <mergeCell ref="B22:B27"/>
    <mergeCell ref="C28:C33"/>
    <mergeCell ref="B16:B21"/>
    <mergeCell ref="A52:A57"/>
    <mergeCell ref="B28:B33"/>
    <mergeCell ref="D28:D33"/>
    <mergeCell ref="C52:C57"/>
    <mergeCell ref="B52:B57"/>
    <mergeCell ref="B46:B51"/>
    <mergeCell ref="C34:C39"/>
    <mergeCell ref="A46:A51"/>
    <mergeCell ref="A34:A39"/>
    <mergeCell ref="A28:A33"/>
    <mergeCell ref="M52:M57"/>
    <mergeCell ref="D52:D57"/>
    <mergeCell ref="M40:M45"/>
    <mergeCell ref="M28:M33"/>
    <mergeCell ref="G9:I14"/>
    <mergeCell ref="D22:D27"/>
    <mergeCell ref="D46:D51"/>
    <mergeCell ref="G16:I51"/>
    <mergeCell ref="G52:I57"/>
    <mergeCell ref="D34:D39"/>
    <mergeCell ref="C46:C51"/>
    <mergeCell ref="C9:C14"/>
    <mergeCell ref="C40:C45"/>
    <mergeCell ref="A15:M15"/>
    <mergeCell ref="M22:M27"/>
    <mergeCell ref="M34:M39"/>
    <mergeCell ref="B9:B14"/>
    <mergeCell ref="M9:M14"/>
    <mergeCell ref="M46:M51"/>
    <mergeCell ref="D40:D45"/>
    <mergeCell ref="K1:M1"/>
    <mergeCell ref="B40:B45"/>
    <mergeCell ref="A8:K8"/>
    <mergeCell ref="C16:C21"/>
    <mergeCell ref="M16:M21"/>
    <mergeCell ref="C22:C27"/>
    <mergeCell ref="A16:A21"/>
    <mergeCell ref="A9:A14"/>
    <mergeCell ref="D9:D14"/>
    <mergeCell ref="D16:D21"/>
  </mergeCells>
  <printOptions/>
  <pageMargins left="0.1968503937007874" right="0.2362204724409449" top="0.5905511811023623" bottom="0.2755905511811024" header="0.5118110236220472" footer="0.2755905511811024"/>
  <pageSetup fitToHeight="2" horizontalDpi="600" verticalDpi="600" orientation="landscape" paperSize="9" scale="65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Орготдел</cp:lastModifiedBy>
  <cp:lastPrinted>2023-11-13T12:21:15Z</cp:lastPrinted>
  <dcterms:created xsi:type="dcterms:W3CDTF">2013-09-19T05:29:29Z</dcterms:created>
  <dcterms:modified xsi:type="dcterms:W3CDTF">2023-11-14T13:08:10Z</dcterms:modified>
  <cp:category/>
  <cp:version/>
  <cp:contentType/>
  <cp:contentStatus/>
</cp:coreProperties>
</file>