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'Прил.1'!$B$1:$F$39</definedName>
  </definedNames>
  <calcPr fullCalcOnLoad="1"/>
</workbook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<sst xmlns="http://schemas.openxmlformats.org/spreadsheetml/2006/main" count="66" uniqueCount="64">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</sst>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zoomScalePageLayoutView="0" workbookViewId="0" topLeftCell="A1">
      <selection activeCell="G5" sqref="G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5" width="20.875" style="0" customWidth="1" outlineLevel="1"/>
    <col min="6" max="6" width="19.125" style="9" customWidth="1"/>
    <col min="7" max="7" width="15.00390625" style="0" customWidth="1"/>
    <col min="8" max="8" width="15.375" style="0" customWidth="1"/>
    <col min="9" max="9" width="16.25390625" style="0" customWidth="1"/>
  </cols>
  <sheetData>
    <row r="1" spans="5:6" ht="43.5" customHeight="1">
      <c r="E1" s="75" t="s">
        <v>63</v>
      </c>
      <c r="F1" s="75"/>
    </row>
    <row r="2" spans="2:6" ht="33.75" customHeight="1">
      <c r="B2" s="70" t="s">
        <v>49</v>
      </c>
      <c r="C2" s="70"/>
      <c r="D2" s="70"/>
      <c r="E2" s="70"/>
      <c r="F2" s="70"/>
    </row>
    <row r="3" spans="1:6" ht="8.25" customHeight="1" thickBot="1">
      <c r="A3" s="1"/>
      <c r="B3" s="1"/>
      <c r="C3" s="1"/>
      <c r="D3" s="66"/>
      <c r="E3" s="66"/>
      <c r="F3" s="67"/>
    </row>
    <row r="4" spans="1:6" ht="32.25" customHeight="1">
      <c r="A4" s="1"/>
      <c r="B4" s="71" t="s">
        <v>1</v>
      </c>
      <c r="C4" s="73" t="s">
        <v>13</v>
      </c>
      <c r="D4" s="68"/>
      <c r="E4" s="69" t="s">
        <v>14</v>
      </c>
      <c r="F4" s="64"/>
    </row>
    <row r="5" spans="1:6" ht="32.25" customHeight="1">
      <c r="A5" s="1"/>
      <c r="B5" s="72"/>
      <c r="C5" s="74"/>
      <c r="D5" s="62" t="s">
        <v>48</v>
      </c>
      <c r="E5" s="63" t="s">
        <v>46</v>
      </c>
      <c r="F5" s="65" t="s">
        <v>47</v>
      </c>
    </row>
    <row r="6" spans="1:6" ht="12.75" customHeight="1">
      <c r="A6" s="1"/>
      <c r="B6" s="11">
        <v>1</v>
      </c>
      <c r="C6" s="5">
        <v>2</v>
      </c>
      <c r="D6" s="20">
        <v>3</v>
      </c>
      <c r="E6" s="20">
        <v>3</v>
      </c>
      <c r="F6" s="12">
        <v>4</v>
      </c>
    </row>
    <row r="7" spans="1:6" ht="4.5" customHeight="1">
      <c r="A7" s="1"/>
      <c r="B7" s="25"/>
      <c r="C7" s="26"/>
      <c r="D7" s="27"/>
      <c r="E7" s="27"/>
      <c r="F7" s="28"/>
    </row>
    <row r="8" spans="1:6" ht="30" customHeight="1">
      <c r="A8" s="1"/>
      <c r="B8" s="39" t="s">
        <v>18</v>
      </c>
      <c r="C8" s="51" t="s">
        <v>17</v>
      </c>
      <c r="D8" s="45">
        <f>D9+D11</f>
        <v>41600000</v>
      </c>
      <c r="E8" s="45">
        <f>E9+E11</f>
        <v>20000000</v>
      </c>
      <c r="F8" s="31">
        <f>F9+F11</f>
        <v>20000000</v>
      </c>
    </row>
    <row r="9" spans="1:6" ht="30" customHeight="1">
      <c r="A9" s="1"/>
      <c r="B9" s="40" t="s">
        <v>62</v>
      </c>
      <c r="C9" s="26" t="s">
        <v>19</v>
      </c>
      <c r="D9" s="46">
        <f>D10</f>
        <v>41600000</v>
      </c>
      <c r="E9" s="46">
        <f>E10</f>
        <v>61600000</v>
      </c>
      <c r="F9" s="30">
        <f>F10</f>
        <v>81600000</v>
      </c>
    </row>
    <row r="10" spans="1:6" ht="45" customHeight="1">
      <c r="A10" s="1"/>
      <c r="B10" s="13" t="s">
        <v>50</v>
      </c>
      <c r="C10" s="26" t="s">
        <v>51</v>
      </c>
      <c r="D10" s="46">
        <f>41600000</f>
        <v>41600000</v>
      </c>
      <c r="E10" s="46">
        <f>61600000</f>
        <v>61600000</v>
      </c>
      <c r="F10" s="30">
        <f>81600000</f>
        <v>81600000</v>
      </c>
    </row>
    <row r="11" spans="1:6" ht="30" customHeight="1">
      <c r="A11" s="1"/>
      <c r="B11" s="41" t="s">
        <v>23</v>
      </c>
      <c r="C11" s="26" t="s">
        <v>24</v>
      </c>
      <c r="D11" s="46">
        <f>D12</f>
        <v>0</v>
      </c>
      <c r="E11" s="46">
        <f>E12</f>
        <v>-41600000</v>
      </c>
      <c r="F11" s="30">
        <f>F12</f>
        <v>-61600000</v>
      </c>
    </row>
    <row r="12" spans="1:6" ht="45" customHeight="1">
      <c r="A12" s="1"/>
      <c r="B12" s="42" t="s">
        <v>52</v>
      </c>
      <c r="C12" s="26" t="s">
        <v>53</v>
      </c>
      <c r="D12" s="46"/>
      <c r="E12" s="46">
        <f>-41600000</f>
        <v>-41600000</v>
      </c>
      <c r="F12" s="30">
        <f>-61600000</f>
        <v>-61600000</v>
      </c>
    </row>
    <row r="13" spans="2:6" ht="25.5">
      <c r="B13" s="43" t="s">
        <v>20</v>
      </c>
      <c r="C13" s="52" t="s">
        <v>21</v>
      </c>
      <c r="D13" s="47">
        <f>D14+D17</f>
        <v>0</v>
      </c>
      <c r="E13" s="47">
        <f>E14+E17</f>
        <v>-20000000</v>
      </c>
      <c r="F13" s="34">
        <f>F14+F17</f>
        <v>-20000000</v>
      </c>
    </row>
    <row r="14" spans="1:6" ht="42" customHeight="1">
      <c r="A14" s="1"/>
      <c r="B14" s="40" t="s">
        <v>42</v>
      </c>
      <c r="C14" s="26" t="s">
        <v>22</v>
      </c>
      <c r="D14" s="46">
        <f aca="true" t="shared" si="0" ref="D14:F15">D15</f>
        <v>0</v>
      </c>
      <c r="E14" s="46">
        <f t="shared" si="0"/>
        <v>0</v>
      </c>
      <c r="F14" s="30">
        <f t="shared" si="0"/>
        <v>0</v>
      </c>
    </row>
    <row r="15" spans="1:6" ht="53.25" customHeight="1">
      <c r="A15" s="1"/>
      <c r="B15" s="42" t="s">
        <v>54</v>
      </c>
      <c r="C15" s="26" t="s">
        <v>55</v>
      </c>
      <c r="D15" s="46">
        <f t="shared" si="0"/>
        <v>0</v>
      </c>
      <c r="E15" s="46">
        <f t="shared" si="0"/>
        <v>0</v>
      </c>
      <c r="F15" s="30">
        <f t="shared" si="0"/>
        <v>0</v>
      </c>
    </row>
    <row r="16" spans="1:6" ht="40.5" customHeight="1">
      <c r="A16" s="1"/>
      <c r="B16" s="44" t="s">
        <v>43</v>
      </c>
      <c r="C16" s="26"/>
      <c r="D16" s="46"/>
      <c r="E16" s="46"/>
      <c r="F16" s="30"/>
    </row>
    <row r="17" spans="1:6" ht="45" customHeight="1">
      <c r="A17" s="1"/>
      <c r="B17" s="15" t="s">
        <v>25</v>
      </c>
      <c r="C17" s="26" t="s">
        <v>26</v>
      </c>
      <c r="D17" s="46">
        <f>D18</f>
        <v>0</v>
      </c>
      <c r="E17" s="46">
        <f>E18</f>
        <v>-20000000</v>
      </c>
      <c r="F17" s="30">
        <f>F18</f>
        <v>-20000000</v>
      </c>
    </row>
    <row r="18" spans="1:6" ht="51.75" customHeight="1">
      <c r="A18" s="1"/>
      <c r="B18" s="42" t="s">
        <v>56</v>
      </c>
      <c r="C18" s="26" t="s">
        <v>57</v>
      </c>
      <c r="D18" s="46">
        <f>SUM(D25:D26)</f>
        <v>0</v>
      </c>
      <c r="E18" s="46">
        <f>SUM(E25:E26)</f>
        <v>-20000000</v>
      </c>
      <c r="F18" s="30">
        <f>SUM(F25:F26)</f>
        <v>-20000000</v>
      </c>
    </row>
    <row r="19" spans="1:6" ht="17.25" customHeight="1" hidden="1">
      <c r="A19" s="1"/>
      <c r="B19" s="13"/>
      <c r="C19" s="53"/>
      <c r="D19" s="48"/>
      <c r="E19" s="48"/>
      <c r="F19" s="22"/>
    </row>
    <row r="20" spans="1:6" ht="27.75" customHeight="1" hidden="1">
      <c r="A20" s="1"/>
      <c r="B20" s="14" t="s">
        <v>8</v>
      </c>
      <c r="C20" s="54" t="s">
        <v>9</v>
      </c>
      <c r="D20" s="45">
        <f>D21-D23</f>
        <v>0</v>
      </c>
      <c r="E20" s="45">
        <f>E21-E23</f>
        <v>0</v>
      </c>
      <c r="F20" s="23">
        <f>F21-F23</f>
        <v>0</v>
      </c>
    </row>
    <row r="21" spans="1:6" ht="29.25" customHeight="1" hidden="1">
      <c r="A21" s="1"/>
      <c r="B21" s="15" t="s">
        <v>2</v>
      </c>
      <c r="C21" s="55" t="s">
        <v>3</v>
      </c>
      <c r="D21" s="46">
        <f>D22</f>
        <v>0</v>
      </c>
      <c r="E21" s="46">
        <f>E22</f>
        <v>0</v>
      </c>
      <c r="F21" s="21">
        <f>F22</f>
        <v>0</v>
      </c>
    </row>
    <row r="22" spans="1:6" ht="30" customHeight="1" hidden="1">
      <c r="A22" s="1"/>
      <c r="B22" s="16" t="s">
        <v>4</v>
      </c>
      <c r="C22" s="55" t="s">
        <v>5</v>
      </c>
      <c r="D22" s="46"/>
      <c r="E22" s="46"/>
      <c r="F22" s="21"/>
    </row>
    <row r="23" spans="1:6" ht="30" customHeight="1" hidden="1">
      <c r="A23" s="1"/>
      <c r="B23" s="15" t="s">
        <v>10</v>
      </c>
      <c r="C23" s="55" t="s">
        <v>6</v>
      </c>
      <c r="D23" s="46">
        <f>D24</f>
        <v>0</v>
      </c>
      <c r="E23" s="46">
        <f>E24</f>
        <v>0</v>
      </c>
      <c r="F23" s="21">
        <f>F24</f>
        <v>0</v>
      </c>
    </row>
    <row r="24" spans="1:6" ht="30" customHeight="1" hidden="1">
      <c r="A24" s="1"/>
      <c r="B24" s="16" t="s">
        <v>4</v>
      </c>
      <c r="C24" s="55" t="s">
        <v>7</v>
      </c>
      <c r="D24" s="46">
        <v>0</v>
      </c>
      <c r="E24" s="46">
        <v>0</v>
      </c>
      <c r="F24" s="21">
        <v>0</v>
      </c>
    </row>
    <row r="25" spans="1:6" ht="41.25" customHeight="1">
      <c r="A25" s="1"/>
      <c r="B25" s="50" t="s">
        <v>44</v>
      </c>
      <c r="C25" s="56"/>
      <c r="D25" s="46"/>
      <c r="E25" s="46"/>
      <c r="F25" s="29"/>
    </row>
    <row r="26" spans="1:6" ht="144" customHeight="1">
      <c r="A26" s="1"/>
      <c r="B26" s="44" t="s">
        <v>45</v>
      </c>
      <c r="C26" s="53"/>
      <c r="D26" s="59"/>
      <c r="E26" s="59">
        <f>-20000000</f>
        <v>-20000000</v>
      </c>
      <c r="F26" s="60">
        <f>-20000000</f>
        <v>-20000000</v>
      </c>
    </row>
    <row r="27" spans="1:6" ht="6.75" customHeight="1">
      <c r="A27" s="1"/>
      <c r="B27" s="25"/>
      <c r="C27" s="26"/>
      <c r="D27" s="46"/>
      <c r="E27" s="46"/>
      <c r="F27" s="30"/>
    </row>
    <row r="28" spans="1:6" ht="26.25" customHeight="1">
      <c r="A28" s="1"/>
      <c r="B28" s="35" t="s">
        <v>27</v>
      </c>
      <c r="C28" s="51" t="s">
        <v>28</v>
      </c>
      <c r="D28" s="45">
        <f>D33+D29</f>
        <v>0</v>
      </c>
      <c r="E28" s="45">
        <f>E33+E29</f>
        <v>0</v>
      </c>
      <c r="F28" s="31">
        <f>F33+F29</f>
        <v>0</v>
      </c>
    </row>
    <row r="29" spans="1:6" ht="15.75" customHeight="1">
      <c r="A29" s="1"/>
      <c r="B29" s="32" t="s">
        <v>11</v>
      </c>
      <c r="C29" s="26" t="s">
        <v>29</v>
      </c>
      <c r="D29" s="46">
        <f aca="true" t="shared" si="1" ref="D29:F31">D30</f>
        <v>-2231374474.67</v>
      </c>
      <c r="E29" s="46">
        <f t="shared" si="1"/>
        <v>-2025868367.08</v>
      </c>
      <c r="F29" s="30">
        <f t="shared" si="1"/>
        <v>-2091828104.56</v>
      </c>
    </row>
    <row r="30" spans="1:6" ht="15.75" customHeight="1">
      <c r="A30" s="1"/>
      <c r="B30" s="32" t="s">
        <v>30</v>
      </c>
      <c r="C30" s="26" t="s">
        <v>31</v>
      </c>
      <c r="D30" s="46">
        <f t="shared" si="1"/>
        <v>-2231374474.67</v>
      </c>
      <c r="E30" s="46">
        <f t="shared" si="1"/>
        <v>-2025868367.08</v>
      </c>
      <c r="F30" s="30">
        <f t="shared" si="1"/>
        <v>-2091828104.56</v>
      </c>
    </row>
    <row r="31" spans="1:6" ht="15.75" customHeight="1">
      <c r="A31" s="1"/>
      <c r="B31" s="32" t="s">
        <v>32</v>
      </c>
      <c r="C31" s="26" t="s">
        <v>33</v>
      </c>
      <c r="D31" s="46">
        <f t="shared" si="1"/>
        <v>-2231374474.67</v>
      </c>
      <c r="E31" s="46">
        <f t="shared" si="1"/>
        <v>-2025868367.08</v>
      </c>
      <c r="F31" s="30">
        <f t="shared" si="1"/>
        <v>-2091828104.56</v>
      </c>
    </row>
    <row r="32" spans="1:6" ht="30.75" customHeight="1">
      <c r="A32" s="1"/>
      <c r="B32" s="33" t="s">
        <v>58</v>
      </c>
      <c r="C32" s="26" t="s">
        <v>59</v>
      </c>
      <c r="D32" s="46">
        <f>-(D41+D10+D16)</f>
        <v>-2231374474.67</v>
      </c>
      <c r="E32" s="46">
        <f>-(E41+E10+E16)</f>
        <v>-2025868367.08</v>
      </c>
      <c r="F32" s="30">
        <f>-(F41+F10+F16)</f>
        <v>-2091828104.56</v>
      </c>
    </row>
    <row r="33" spans="1:6" ht="16.5" customHeight="1">
      <c r="A33" s="1"/>
      <c r="B33" s="25" t="s">
        <v>12</v>
      </c>
      <c r="C33" s="26" t="s">
        <v>35</v>
      </c>
      <c r="D33" s="46">
        <f aca="true" t="shared" si="2" ref="D33:F35">D34</f>
        <v>2231374474.67</v>
      </c>
      <c r="E33" s="46">
        <f t="shared" si="2"/>
        <v>2025868367.08</v>
      </c>
      <c r="F33" s="30">
        <f t="shared" si="2"/>
        <v>2091828104.56</v>
      </c>
    </row>
    <row r="34" spans="1:6" ht="16.5" customHeight="1">
      <c r="A34" s="1"/>
      <c r="B34" s="25" t="s">
        <v>34</v>
      </c>
      <c r="C34" s="26" t="s">
        <v>36</v>
      </c>
      <c r="D34" s="46">
        <f t="shared" si="2"/>
        <v>2231374474.67</v>
      </c>
      <c r="E34" s="46">
        <f t="shared" si="2"/>
        <v>2025868367.08</v>
      </c>
      <c r="F34" s="30">
        <f t="shared" si="2"/>
        <v>2091828104.56</v>
      </c>
    </row>
    <row r="35" spans="1:6" ht="16.5" customHeight="1">
      <c r="A35" s="1"/>
      <c r="B35" s="25" t="s">
        <v>32</v>
      </c>
      <c r="C35" s="26" t="s">
        <v>37</v>
      </c>
      <c r="D35" s="46">
        <f t="shared" si="2"/>
        <v>2231374474.67</v>
      </c>
      <c r="E35" s="46">
        <f t="shared" si="2"/>
        <v>2025868367.08</v>
      </c>
      <c r="F35" s="30">
        <f t="shared" si="2"/>
        <v>2091828104.56</v>
      </c>
    </row>
    <row r="36" spans="1:6" ht="30" customHeight="1">
      <c r="A36" s="1"/>
      <c r="B36" s="33" t="s">
        <v>60</v>
      </c>
      <c r="C36" s="26" t="s">
        <v>61</v>
      </c>
      <c r="D36" s="46">
        <f>D44-D12-D18</f>
        <v>2231374474.67</v>
      </c>
      <c r="E36" s="46">
        <f>E44-E12-E18</f>
        <v>2025868367.08</v>
      </c>
      <c r="F36" s="30">
        <f>F44-F12-F18</f>
        <v>2091828104.56</v>
      </c>
    </row>
    <row r="37" spans="1:6" ht="30" customHeight="1">
      <c r="A37" s="1"/>
      <c r="B37" s="38" t="s">
        <v>38</v>
      </c>
      <c r="C37" s="26" t="s">
        <v>39</v>
      </c>
      <c r="D37" s="46"/>
      <c r="E37" s="46"/>
      <c r="F37" s="30"/>
    </row>
    <row r="38" spans="1:6" ht="15.75" customHeight="1">
      <c r="A38" s="1"/>
      <c r="B38" s="37"/>
      <c r="C38" s="57"/>
      <c r="D38" s="48"/>
      <c r="E38" s="48"/>
      <c r="F38" s="36"/>
    </row>
    <row r="39" spans="2:6" s="7" customFormat="1" ht="15.75" customHeight="1" thickBot="1">
      <c r="B39" s="17" t="s">
        <v>0</v>
      </c>
      <c r="C39" s="58"/>
      <c r="D39" s="49">
        <f>D8+D13+D28</f>
        <v>41600000</v>
      </c>
      <c r="E39" s="49">
        <f>E8+E13+E28</f>
        <v>0</v>
      </c>
      <c r="F39" s="24">
        <f>F8+F13+F28</f>
        <v>0</v>
      </c>
    </row>
    <row r="40" spans="1:8" ht="34.5" customHeight="1">
      <c r="A40" s="1"/>
      <c r="C40" s="6"/>
      <c r="G40" s="8"/>
      <c r="H40" s="8"/>
    </row>
    <row r="41" spans="1:6" ht="19.5" customHeight="1">
      <c r="A41" s="1"/>
      <c r="C41" t="s">
        <v>15</v>
      </c>
      <c r="D41" s="18">
        <f>SUM(D42:D43)</f>
        <v>2189774474.67</v>
      </c>
      <c r="E41" s="18">
        <f>SUM(E42:E43)</f>
        <v>1964268367.08</v>
      </c>
      <c r="F41" s="18">
        <f>SUM(F42:F43)</f>
        <v>2010228104.56</v>
      </c>
    </row>
    <row r="42" spans="3:6" ht="25.5">
      <c r="C42" s="3" t="s">
        <v>41</v>
      </c>
      <c r="D42" s="18">
        <v>416587440</v>
      </c>
      <c r="E42" s="18">
        <v>428404557</v>
      </c>
      <c r="F42" s="18">
        <v>438630740</v>
      </c>
    </row>
    <row r="43" spans="3:6" ht="12.75">
      <c r="C43" s="19" t="s">
        <v>40</v>
      </c>
      <c r="D43" s="18">
        <v>1773187034.67</v>
      </c>
      <c r="E43" s="18">
        <f>1535863810.08</f>
        <v>1535863810.08</v>
      </c>
      <c r="F43" s="18">
        <f>1571597364.56</f>
        <v>1571597364.56</v>
      </c>
    </row>
    <row r="44" spans="1:6" ht="15">
      <c r="A44" s="1"/>
      <c r="C44" t="s">
        <v>16</v>
      </c>
      <c r="D44" s="61">
        <f>D41+41600000</f>
        <v>2231374474.67</v>
      </c>
      <c r="E44" s="61">
        <f>E41</f>
        <v>1964268367.08</v>
      </c>
      <c r="F44" s="61">
        <f>F41</f>
        <v>2010228104.56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6" ht="12.75">
      <c r="B60" s="3"/>
      <c r="C60" s="3"/>
      <c r="D60" s="4"/>
      <c r="E60" s="4"/>
      <c r="F60" s="10"/>
    </row>
    <row r="61" spans="2:6" ht="12.75">
      <c r="B61" s="3"/>
      <c r="C61" s="3"/>
      <c r="D61" s="4"/>
      <c r="E61" s="4"/>
      <c r="F61" s="10"/>
    </row>
    <row r="62" spans="2:6" ht="12.75">
      <c r="B62" s="3"/>
      <c r="C62" s="3"/>
      <c r="D62" s="4"/>
      <c r="E62" s="4"/>
      <c r="F62" s="10"/>
    </row>
    <row r="63" spans="2:6" ht="12.75">
      <c r="B63" s="3"/>
      <c r="C63" s="3"/>
      <c r="D63" s="4"/>
      <c r="E63" s="4"/>
      <c r="F63" s="10"/>
    </row>
    <row r="64" spans="2:6" ht="12.75">
      <c r="B64" s="3"/>
      <c r="C64" s="3"/>
      <c r="D64" s="4"/>
      <c r="E64" s="4"/>
      <c r="F64" s="10"/>
    </row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4">
    <mergeCell ref="B2:F2"/>
    <mergeCell ref="B4:B5"/>
    <mergeCell ref="C4:C5"/>
    <mergeCell ref="E1:F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2023-12-26T11:14:10Z</cp:lastPrinted>
  <dcterms:created xsi:type="dcterms:W3CDTF">2000-09-19T07:45:36Z</dcterms:created>
  <dcterms:modified xsi:type="dcterms:W3CDTF">2023-12-26T11:14:19Z</dcterms:modified>
  <cp:category/>
  <cp:version/>
  <cp:contentType/>
  <cp:contentStatus/>
</cp:coreProperties>
</file>