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20" windowHeight="8070" activeTab="0"/>
  </bookViews>
  <sheets>
    <sheet name="Программа 2024-2026 гг" sheetId="1" r:id="rId1"/>
  </sheets>
  <definedNames>
    <definedName name="_xlnm.Print_Area" localSheetId="0">'Программа 2024-2026 гг'!$A$1:$K$94</definedName>
  </definedNames>
  <calcPr fullCalcOnLoad="1" refMode="R1C1"/>
</workbook>
</file>

<file path=xl/sharedStrings.xml><?xml version="1.0" encoding="utf-8"?>
<sst xmlns="http://schemas.openxmlformats.org/spreadsheetml/2006/main" count="145" uniqueCount="56">
  <si>
    <t>ОБ</t>
  </si>
  <si>
    <t xml:space="preserve">всего </t>
  </si>
  <si>
    <t>ФБ</t>
  </si>
  <si>
    <t>Всего:</t>
  </si>
  <si>
    <t>МБ</t>
  </si>
  <si>
    <t>ИТОГО ПО ПРОГРАММЕ:</t>
  </si>
  <si>
    <t>Ожидаемые результаты реализации мероприятия</t>
  </si>
  <si>
    <t>2024-2026 гг.</t>
  </si>
  <si>
    <t>Ответственный исполнитель</t>
  </si>
  <si>
    <t>Задача 1 Выполнение мероприятий в области  жилищного хозяйства на территории Устьянского муниципального округа</t>
  </si>
  <si>
    <t>1.1. Мероприятия в целях проведения капитального ремонта жилого фонда</t>
  </si>
  <si>
    <t>Администрация Устьянского муниципального округа в лице отдела ЖКХ</t>
  </si>
  <si>
    <t>Улучшение состояния муниципального жилого фонда за счет проведения капитального ремонта не менее 15 кровельных покрытий, 6 отопительных печей, 1 фундамента за год реализации программы.</t>
  </si>
  <si>
    <t>Федеральный бюджет</t>
  </si>
  <si>
    <t>Областной бюджет</t>
  </si>
  <si>
    <t>Местный бюджет</t>
  </si>
  <si>
    <t>1.2. Мероприятия в целях проведения текущего ремонта жилого фонда</t>
  </si>
  <si>
    <t>Улучшение состояния муниципального жилого фонда за счет проведения текущего ремонта не менее 20 кровельных покрытий, 7 отопительных печей, 2 фундамента за год  реализации программы.</t>
  </si>
  <si>
    <t>Итого:</t>
  </si>
  <si>
    <t>В том числе:</t>
  </si>
  <si>
    <t>Задача 2 Выполнение мероприятий в области  водоснабжения и водоотведения на территории Устьянского муниципального округа</t>
  </si>
  <si>
    <t xml:space="preserve">2.1. Ремонт децентрализованных источников водоснабжения </t>
  </si>
  <si>
    <t>Создание условий для приведения коммунальной инфраструктуры в соответствие со стандартами качества, обеспечивающими комфортные условия проживания населения за счет ремонта 20 единиц децентрализованных источников водоснабжения в течение года.</t>
  </si>
  <si>
    <t>2.2. Мероприятия по приведению в соответствие воды на децентрализованных источниках водоснабжения в соответствие с нормами СанПин.</t>
  </si>
  <si>
    <t>Обеспечение населения Устьянского муниципального округа питьевой водой надлежащего качества за счет отбора проб на 10 источниках децентрализованного водоснабжения в  год.</t>
  </si>
  <si>
    <t>2.3. Содержание, ремонт, капитальный ремонт систем     водоснабжения и водоотведения.</t>
  </si>
  <si>
    <t>Повышение эффективности и надежности функционирования систем водоснабжения на территории Устьянского муниципального округа за счет ремонта систем водоснабжения не менее чем в 2-х населенных пунктах округа в год</t>
  </si>
  <si>
    <t>2.4. Актуализация схем водоснабжения и водоотведения</t>
  </si>
  <si>
    <t>Создание условий для привлечение долгосрочных инвестиций в сектор теплоснабжения  путем ежегодной актуализация схем теплоснабжения в отношении 17 населенных пунктов  территории округа</t>
  </si>
  <si>
    <t>Задача 3 Выполнение мероприятий в области  теплоснабжения на территории Устьянского муниципального округа</t>
  </si>
  <si>
    <t>Обеспечение бесперебойной работы котельных в отопительный сезон за счет текущего ремонта объектов теплоснабжения в количестве  27 единиц в год.</t>
  </si>
  <si>
    <t>Организация бесперебойного обеспечения потребителей коммунальными услугами, устойчивого и надёжного функционирования объектов коммунального назначения на территориях округа за счет проведения мероприятий подготовки к отопительному сезону (ежегодно)</t>
  </si>
  <si>
    <t>Наименование мероприятия программы</t>
  </si>
  <si>
    <t>Соисполнители</t>
  </si>
  <si>
    <t>Срок начала/окончания работ</t>
  </si>
  <si>
    <t>Источники финансирования</t>
  </si>
  <si>
    <t>Объемы финансирования, в т.ч. по годам (рублей)</t>
  </si>
  <si>
    <t>1.3. Уплата взносов на капитальный ремонт многоквартирных домов</t>
  </si>
  <si>
    <t>1.4. Мероприятия в области жилищного хозяйства</t>
  </si>
  <si>
    <t>Улучшение состояния муниципального жилого фонда за счет перечисленных средств в Фонд капитального ремонта для проведения капитального ремонта МКД.</t>
  </si>
  <si>
    <t>КУМИ администрацииУстьянского муниципального округа</t>
  </si>
  <si>
    <t xml:space="preserve">Приложение N1
к муниципальной программе
 «Комплексное развитие систем коммунальной инфраструктуры 
на территории Устьянского муниципального округа»
</t>
  </si>
  <si>
    <t>Расходы на материально техническое обеспечение, почтовые расходы КУМИ</t>
  </si>
  <si>
    <t>2024 г.</t>
  </si>
  <si>
    <t>2.5. Плата за ограниченное пользование частями земельного участка (плата за сервитут) по соглашению с ОАО "РЖД"</t>
  </si>
  <si>
    <t>Создание условий для привлечение долгосрочных инвестиций в сектор теплоснабжения  путем ежегодной актуализация схем теплоснабжения в отношении 11 населенных пунктов округа</t>
  </si>
  <si>
    <r>
      <rPr>
        <sz val="14"/>
        <rFont val="Times New Roman"/>
        <family val="1"/>
      </rPr>
      <t>Перечень
мероприятий муниципальной программы 
«Комплексное развитие систем коммунальной инфраструктуры на территории Устьянского муниципального округа»
 (наименование программы (подпрограммы)</t>
    </r>
    <r>
      <rPr>
        <b/>
        <sz val="10"/>
        <rFont val="Arial Cyr"/>
        <family val="2"/>
      </rPr>
      <t xml:space="preserve">
</t>
    </r>
  </si>
  <si>
    <t>2.6 Разработка и прохождение государственной экспертизы проектной документации "Реконструкция станции биологической очистки, строительство канализационных сетей, ремонт канализационной насосной станции в с.Шангалы</t>
  </si>
  <si>
    <t>Создание условий для привлечения долгосрочных инвестиций в сектор теплоснабжения путем разработки проектно-сметной документации в отношении 14 объектов теплоснабжения</t>
  </si>
  <si>
    <t>Создание условий для привлечения долгосрочных инвестиций в сектор водоснабжения и водоотведения путем разработки проектно-сметной документации в отношении реконструкции станции биологической очистки, строительства канализационных сетей, ремонта канализационной насосной станции в с.Шангалы</t>
  </si>
  <si>
    <t xml:space="preserve">3.4. Проведение работ по технологическому и ценовому аудиту обоснования инвестиций по строительству 14 пеллетных котельных на территории Устьянского муниципального округа Архангельской области </t>
  </si>
  <si>
    <t>Создание условий для обеспечения питьевой водой населения п.Кизема в количестве 2 245 человек</t>
  </si>
  <si>
    <t>3.1. Проведение текущего ремонта котельных в период прохождения отопительного периода</t>
  </si>
  <si>
    <t>3.2. Актуализация схем теплоснабжения</t>
  </si>
  <si>
    <t>3.3. Мероприятия по подготовке  к отопительному периоду</t>
  </si>
  <si>
    <t>отдел архитектуры и строительства администрации Устьянского мун иципального округа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</si>
</sst>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[$-FC19]d\ mmmm\ yyyy\ &quot;г.&quot;"/>
    <numFmt numFmtId="178" formatCode="[$€-2]\ ###,000_);[Red]\([$€-2]\ ###,000\)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0.0000"/>
    <numFmt numFmtId="183" formatCode="0.00000"/>
    <numFmt numFmtId="184" formatCode="0.000000"/>
    <numFmt numFmtId="185" formatCode="0.0000000"/>
    <numFmt numFmtId="186" formatCode="#,##0.00_р_."/>
    <numFmt numFmtId="187" formatCode="#,##0_р_."/>
    <numFmt numFmtId="188" formatCode="#,##0.00000"/>
    <numFmt numFmtId="189" formatCode="#,##0.0_р_."/>
    <numFmt numFmtId="190" formatCode="#,##0.00\ _₽"/>
    <numFmt numFmtId="191" formatCode="#,##0.00\ &quot;₽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i/>
      <sz val="11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172" fontId="3" fillId="33" borderId="0" xfId="0" applyNumberFormat="1" applyFont="1" applyFill="1" applyBorder="1" applyAlignment="1">
      <alignment/>
    </xf>
    <xf numFmtId="172" fontId="3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3" fillId="0" borderId="0" xfId="0" applyNumberFormat="1" applyFont="1" applyBorder="1" applyAlignment="1">
      <alignment/>
    </xf>
    <xf numFmtId="180" fontId="5" fillId="0" borderId="0" xfId="6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83" fontId="0" fillId="0" borderId="0" xfId="0" applyNumberFormat="1" applyAlignment="1">
      <alignment/>
    </xf>
    <xf numFmtId="172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center"/>
    </xf>
    <xf numFmtId="172" fontId="3" fillId="33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90" fontId="6" fillId="0" borderId="10" xfId="0" applyNumberFormat="1" applyFont="1" applyBorder="1" applyAlignment="1">
      <alignment/>
    </xf>
    <xf numFmtId="190" fontId="6" fillId="0" borderId="10" xfId="0" applyNumberFormat="1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72" fontId="10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/>
    </xf>
    <xf numFmtId="190" fontId="6" fillId="0" borderId="10" xfId="0" applyNumberFormat="1" applyFont="1" applyBorder="1" applyAlignment="1">
      <alignment/>
    </xf>
    <xf numFmtId="0" fontId="11" fillId="0" borderId="14" xfId="0" applyFont="1" applyBorder="1" applyAlignment="1">
      <alignment horizontal="left"/>
    </xf>
    <xf numFmtId="4" fontId="11" fillId="0" borderId="14" xfId="0" applyNumberFormat="1" applyFont="1" applyBorder="1" applyAlignment="1">
      <alignment horizontal="center"/>
    </xf>
    <xf numFmtId="190" fontId="11" fillId="0" borderId="10" xfId="0" applyNumberFormat="1" applyFont="1" applyBorder="1" applyAlignment="1">
      <alignment/>
    </xf>
    <xf numFmtId="190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190" fontId="12" fillId="0" borderId="10" xfId="0" applyNumberFormat="1" applyFont="1" applyBorder="1" applyAlignment="1">
      <alignment horizontal="center"/>
    </xf>
    <xf numFmtId="172" fontId="11" fillId="0" borderId="15" xfId="0" applyNumberFormat="1" applyFont="1" applyBorder="1" applyAlignment="1">
      <alignment horizontal="left"/>
    </xf>
    <xf numFmtId="2" fontId="11" fillId="0" borderId="15" xfId="0" applyNumberFormat="1" applyFont="1" applyBorder="1" applyAlignment="1">
      <alignment horizontal="center"/>
    </xf>
    <xf numFmtId="190" fontId="11" fillId="0" borderId="15" xfId="0" applyNumberFormat="1" applyFont="1" applyBorder="1" applyAlignment="1">
      <alignment/>
    </xf>
    <xf numFmtId="190" fontId="11" fillId="0" borderId="11" xfId="0" applyNumberFormat="1" applyFont="1" applyBorder="1" applyAlignment="1">
      <alignment/>
    </xf>
    <xf numFmtId="172" fontId="14" fillId="33" borderId="10" xfId="0" applyNumberFormat="1" applyFont="1" applyFill="1" applyBorder="1" applyAlignment="1">
      <alignment horizontal="left"/>
    </xf>
    <xf numFmtId="2" fontId="11" fillId="0" borderId="10" xfId="0" applyNumberFormat="1" applyFont="1" applyBorder="1" applyAlignment="1">
      <alignment horizontal="center"/>
    </xf>
    <xf numFmtId="190" fontId="11" fillId="0" borderId="16" xfId="0" applyNumberFormat="1" applyFont="1" applyBorder="1" applyAlignment="1">
      <alignment/>
    </xf>
    <xf numFmtId="2" fontId="11" fillId="0" borderId="15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190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91" fontId="11" fillId="0" borderId="10" xfId="0" applyNumberFormat="1" applyFont="1" applyBorder="1" applyAlignment="1">
      <alignment horizontal="center"/>
    </xf>
    <xf numFmtId="190" fontId="11" fillId="34" borderId="10" xfId="0" applyNumberFormat="1" applyFont="1" applyFill="1" applyBorder="1" applyAlignment="1">
      <alignment/>
    </xf>
    <xf numFmtId="190" fontId="12" fillId="34" borderId="10" xfId="0" applyNumberFormat="1" applyFont="1" applyFill="1" applyBorder="1" applyAlignment="1">
      <alignment horizontal="center"/>
    </xf>
    <xf numFmtId="190" fontId="11" fillId="34" borderId="15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190" fontId="11" fillId="34" borderId="15" xfId="0" applyNumberFormat="1" applyFont="1" applyFill="1" applyBorder="1" applyAlignment="1">
      <alignment/>
    </xf>
    <xf numFmtId="190" fontId="11" fillId="34" borderId="10" xfId="0" applyNumberFormat="1" applyFont="1" applyFill="1" applyBorder="1" applyAlignment="1">
      <alignment/>
    </xf>
    <xf numFmtId="190" fontId="6" fillId="34" borderId="10" xfId="0" applyNumberFormat="1" applyFont="1" applyFill="1" applyBorder="1" applyAlignment="1">
      <alignment/>
    </xf>
    <xf numFmtId="190" fontId="6" fillId="34" borderId="10" xfId="0" applyNumberFormat="1" applyFont="1" applyFill="1" applyBorder="1" applyAlignment="1">
      <alignment/>
    </xf>
    <xf numFmtId="190" fontId="6" fillId="34" borderId="10" xfId="0" applyNumberFormat="1" applyFont="1" applyFill="1" applyBorder="1" applyAlignment="1">
      <alignment horizontal="right"/>
    </xf>
    <xf numFmtId="172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183" fontId="0" fillId="34" borderId="0" xfId="0" applyNumberFormat="1" applyFill="1" applyAlignment="1">
      <alignment/>
    </xf>
    <xf numFmtId="172" fontId="0" fillId="34" borderId="0" xfId="0" applyNumberFormat="1" applyFill="1" applyAlignment="1">
      <alignment/>
    </xf>
    <xf numFmtId="180" fontId="5" fillId="34" borderId="0" xfId="60" applyNumberFormat="1" applyFont="1" applyFill="1" applyBorder="1" applyAlignment="1">
      <alignment/>
    </xf>
    <xf numFmtId="2" fontId="3" fillId="34" borderId="0" xfId="0" applyNumberFormat="1" applyFont="1" applyFill="1" applyBorder="1" applyAlignment="1">
      <alignment/>
    </xf>
    <xf numFmtId="172" fontId="3" fillId="34" borderId="0" xfId="0" applyNumberFormat="1" applyFont="1" applyFill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72" fontId="11" fillId="33" borderId="14" xfId="0" applyNumberFormat="1" applyFont="1" applyFill="1" applyBorder="1" applyAlignment="1">
      <alignment horizontal="center" vertical="center" wrapText="1"/>
    </xf>
    <xf numFmtId="172" fontId="11" fillId="33" borderId="17" xfId="0" applyNumberFormat="1" applyFont="1" applyFill="1" applyBorder="1" applyAlignment="1">
      <alignment horizontal="center" vertical="center" wrapText="1"/>
    </xf>
    <xf numFmtId="172" fontId="11" fillId="33" borderId="15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6" fillId="0" borderId="14" xfId="0" applyFont="1" applyBorder="1" applyAlignment="1">
      <alignment horizontal="center" vertical="justify"/>
    </xf>
    <xf numFmtId="0" fontId="6" fillId="0" borderId="17" xfId="0" applyFont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49" fontId="15" fillId="0" borderId="16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172" fontId="9" fillId="33" borderId="17" xfId="0" applyNumberFormat="1" applyFont="1" applyFill="1" applyBorder="1" applyAlignment="1">
      <alignment horizontal="center"/>
    </xf>
    <xf numFmtId="172" fontId="9" fillId="33" borderId="15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7"/>
  <sheetViews>
    <sheetView tabSelected="1" view="pageBreakPreview" zoomScale="115" zoomScaleNormal="86" zoomScaleSheetLayoutView="115" zoomScalePageLayoutView="0" workbookViewId="0" topLeftCell="A1">
      <pane ySplit="17" topLeftCell="A72" activePane="bottomLeft" state="frozen"/>
      <selection pane="topLeft" activeCell="A1" sqref="A1"/>
      <selection pane="bottomLeft" activeCell="E64" sqref="E64"/>
    </sheetView>
  </sheetViews>
  <sheetFormatPr defaultColWidth="9.00390625" defaultRowHeight="12.75"/>
  <cols>
    <col min="1" max="1" width="42.25390625" style="0" customWidth="1"/>
    <col min="2" max="2" width="19.875" style="0" customWidth="1"/>
    <col min="3" max="3" width="15.75390625" style="0" customWidth="1"/>
    <col min="4" max="4" width="12.25390625" style="19" customWidth="1"/>
    <col min="5" max="5" width="21.00390625" style="0" customWidth="1"/>
    <col min="6" max="6" width="15.125" style="0" customWidth="1"/>
    <col min="7" max="7" width="16.25390625" style="57" customWidth="1"/>
    <col min="8" max="8" width="14.875" style="0" customWidth="1"/>
    <col min="9" max="9" width="15.375" style="0" customWidth="1"/>
    <col min="10" max="10" width="16.00390625" style="0" customWidth="1"/>
    <col min="11" max="11" width="30.00390625" style="0" customWidth="1"/>
  </cols>
  <sheetData>
    <row r="2" spans="9:11" ht="12.75">
      <c r="I2" s="95" t="s">
        <v>41</v>
      </c>
      <c r="J2" s="96"/>
      <c r="K2" s="96"/>
    </row>
    <row r="3" spans="9:11" ht="12.75">
      <c r="I3" s="96"/>
      <c r="J3" s="96"/>
      <c r="K3" s="96"/>
    </row>
    <row r="4" spans="9:11" ht="12.75">
      <c r="I4" s="96"/>
      <c r="J4" s="96"/>
      <c r="K4" s="96"/>
    </row>
    <row r="5" spans="9:11" ht="24.75" customHeight="1">
      <c r="I5" s="96"/>
      <c r="J5" s="96"/>
      <c r="K5" s="96"/>
    </row>
    <row r="6" spans="2:10" ht="12.75">
      <c r="B6" s="23"/>
      <c r="C6" s="23"/>
      <c r="D6" s="23"/>
      <c r="E6" s="23"/>
      <c r="F6" s="23"/>
      <c r="G6" s="58"/>
      <c r="H6" s="23"/>
      <c r="I6" s="23"/>
      <c r="J6" s="23"/>
    </row>
    <row r="7" spans="1:11" ht="12.75">
      <c r="A7" s="115" t="s">
        <v>46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</row>
    <row r="8" spans="1:11" ht="12.7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</row>
    <row r="9" spans="1:11" ht="12.7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51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8" ht="12.75">
      <c r="A11" s="102"/>
      <c r="B11" s="102"/>
      <c r="C11" s="102"/>
      <c r="D11" s="102"/>
      <c r="E11" s="102"/>
      <c r="F11" s="102"/>
      <c r="G11" s="102"/>
      <c r="H11" s="102"/>
    </row>
    <row r="12" spans="1:7" ht="12.75">
      <c r="A12" s="6"/>
      <c r="B12" s="6"/>
      <c r="C12" s="6"/>
      <c r="D12" s="16"/>
      <c r="E12" s="6"/>
      <c r="F12" s="6"/>
      <c r="G12" s="59"/>
    </row>
    <row r="13" spans="1:11" ht="12.75">
      <c r="A13" s="103" t="s">
        <v>32</v>
      </c>
      <c r="B13" s="103" t="s">
        <v>8</v>
      </c>
      <c r="C13" s="103" t="s">
        <v>33</v>
      </c>
      <c r="D13" s="103" t="s">
        <v>34</v>
      </c>
      <c r="E13" s="103" t="s">
        <v>35</v>
      </c>
      <c r="F13" s="106" t="s">
        <v>36</v>
      </c>
      <c r="G13" s="107"/>
      <c r="H13" s="107"/>
      <c r="I13" s="108"/>
      <c r="J13" s="106" t="s">
        <v>6</v>
      </c>
      <c r="K13" s="108"/>
    </row>
    <row r="14" spans="1:11" ht="12.75">
      <c r="A14" s="104"/>
      <c r="B14" s="104"/>
      <c r="C14" s="104"/>
      <c r="D14" s="104"/>
      <c r="E14" s="104"/>
      <c r="F14" s="109"/>
      <c r="G14" s="110"/>
      <c r="H14" s="110"/>
      <c r="I14" s="111"/>
      <c r="J14" s="109"/>
      <c r="K14" s="111"/>
    </row>
    <row r="15" spans="1:11" ht="12.75">
      <c r="A15" s="104"/>
      <c r="B15" s="104"/>
      <c r="C15" s="104"/>
      <c r="D15" s="104"/>
      <c r="E15" s="104"/>
      <c r="F15" s="112"/>
      <c r="G15" s="113"/>
      <c r="H15" s="113"/>
      <c r="I15" s="114"/>
      <c r="J15" s="109"/>
      <c r="K15" s="111"/>
    </row>
    <row r="16" spans="1:11" ht="12.75">
      <c r="A16" s="105"/>
      <c r="B16" s="105"/>
      <c r="C16" s="105"/>
      <c r="D16" s="105"/>
      <c r="E16" s="105"/>
      <c r="F16" s="29" t="s">
        <v>1</v>
      </c>
      <c r="G16" s="60">
        <v>2024</v>
      </c>
      <c r="H16" s="29">
        <v>2025</v>
      </c>
      <c r="I16" s="29">
        <v>2026</v>
      </c>
      <c r="J16" s="112"/>
      <c r="K16" s="114"/>
    </row>
    <row r="17" spans="1:11" ht="12.75">
      <c r="A17" s="25">
        <v>1</v>
      </c>
      <c r="B17" s="24">
        <v>2</v>
      </c>
      <c r="C17" s="26">
        <v>3</v>
      </c>
      <c r="D17" s="24">
        <v>4</v>
      </c>
      <c r="E17" s="24">
        <v>5</v>
      </c>
      <c r="F17" s="25">
        <v>6</v>
      </c>
      <c r="G17" s="61">
        <v>7</v>
      </c>
      <c r="H17" s="27">
        <v>8</v>
      </c>
      <c r="I17" s="26">
        <v>9</v>
      </c>
      <c r="J17" s="117">
        <v>13</v>
      </c>
      <c r="K17" s="118"/>
    </row>
    <row r="18" spans="1:11" s="1" customFormat="1" ht="12" customHeight="1">
      <c r="A18" s="119" t="s">
        <v>9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1"/>
    </row>
    <row r="19" spans="1:11" s="1" customFormat="1" ht="12" customHeight="1">
      <c r="A19" s="74" t="s">
        <v>10</v>
      </c>
      <c r="B19" s="77" t="s">
        <v>11</v>
      </c>
      <c r="C19" s="80"/>
      <c r="D19" s="83" t="s">
        <v>7</v>
      </c>
      <c r="E19" s="32" t="s">
        <v>18</v>
      </c>
      <c r="F19" s="33">
        <f>SUM(G19+H19+I19)</f>
        <v>6500000</v>
      </c>
      <c r="G19" s="54">
        <v>2500000</v>
      </c>
      <c r="H19" s="35">
        <v>2000000</v>
      </c>
      <c r="I19" s="35">
        <v>2000000</v>
      </c>
      <c r="J19" s="86" t="s">
        <v>12</v>
      </c>
      <c r="K19" s="97"/>
    </row>
    <row r="20" spans="1:11" s="2" customFormat="1" ht="12" customHeight="1">
      <c r="A20" s="75"/>
      <c r="B20" s="78"/>
      <c r="C20" s="81"/>
      <c r="D20" s="84"/>
      <c r="E20" s="36" t="s">
        <v>19</v>
      </c>
      <c r="F20" s="37"/>
      <c r="G20" s="55"/>
      <c r="H20" s="38"/>
      <c r="I20" s="38"/>
      <c r="J20" s="98"/>
      <c r="K20" s="99"/>
    </row>
    <row r="21" spans="1:11" s="1" customFormat="1" ht="12" customHeight="1">
      <c r="A21" s="93"/>
      <c r="B21" s="93"/>
      <c r="C21" s="93"/>
      <c r="D21" s="93"/>
      <c r="E21" s="39" t="s">
        <v>13</v>
      </c>
      <c r="F21" s="40"/>
      <c r="G21" s="56"/>
      <c r="H21" s="41"/>
      <c r="I21" s="42"/>
      <c r="J21" s="98"/>
      <c r="K21" s="99"/>
    </row>
    <row r="22" spans="1:11" s="1" customFormat="1" ht="12" customHeight="1">
      <c r="A22" s="93"/>
      <c r="B22" s="93"/>
      <c r="C22" s="93"/>
      <c r="D22" s="93"/>
      <c r="E22" s="43" t="s">
        <v>14</v>
      </c>
      <c r="F22" s="44"/>
      <c r="G22" s="54"/>
      <c r="H22" s="35"/>
      <c r="I22" s="45"/>
      <c r="J22" s="98"/>
      <c r="K22" s="99"/>
    </row>
    <row r="23" spans="1:11" s="1" customFormat="1" ht="42" customHeight="1">
      <c r="A23" s="94"/>
      <c r="B23" s="94"/>
      <c r="C23" s="94"/>
      <c r="D23" s="94"/>
      <c r="E23" s="43" t="s">
        <v>15</v>
      </c>
      <c r="F23" s="48">
        <f>SUM(G23+H23+I23+G26)</f>
        <v>6500000</v>
      </c>
      <c r="G23" s="54">
        <v>2500000</v>
      </c>
      <c r="H23" s="35">
        <v>2000000</v>
      </c>
      <c r="I23" s="45">
        <v>2000000</v>
      </c>
      <c r="J23" s="100"/>
      <c r="K23" s="101"/>
    </row>
    <row r="24" spans="1:11" s="1" customFormat="1" ht="12" customHeight="1">
      <c r="A24" s="74" t="s">
        <v>16</v>
      </c>
      <c r="B24" s="77" t="s">
        <v>11</v>
      </c>
      <c r="C24" s="80"/>
      <c r="D24" s="83" t="s">
        <v>7</v>
      </c>
      <c r="E24" s="32" t="s">
        <v>18</v>
      </c>
      <c r="F24" s="33">
        <f>SUM(G24+H24+I24)</f>
        <v>1500000</v>
      </c>
      <c r="G24" s="54">
        <v>500000</v>
      </c>
      <c r="H24" s="34">
        <v>500000</v>
      </c>
      <c r="I24" s="34">
        <v>500000</v>
      </c>
      <c r="J24" s="86" t="s">
        <v>17</v>
      </c>
      <c r="K24" s="97"/>
    </row>
    <row r="25" spans="1:11" s="2" customFormat="1" ht="12" customHeight="1">
      <c r="A25" s="75"/>
      <c r="B25" s="78"/>
      <c r="C25" s="81"/>
      <c r="D25" s="84"/>
      <c r="E25" s="36" t="s">
        <v>19</v>
      </c>
      <c r="F25" s="37"/>
      <c r="G25" s="55"/>
      <c r="H25" s="38"/>
      <c r="I25" s="38"/>
      <c r="J25" s="98"/>
      <c r="K25" s="99"/>
    </row>
    <row r="26" spans="1:11" s="1" customFormat="1" ht="12" customHeight="1">
      <c r="A26" s="93"/>
      <c r="B26" s="93"/>
      <c r="C26" s="93"/>
      <c r="D26" s="93"/>
      <c r="E26" s="39" t="s">
        <v>13</v>
      </c>
      <c r="F26" s="40"/>
      <c r="G26" s="56"/>
      <c r="H26" s="41"/>
      <c r="I26" s="42"/>
      <c r="J26" s="98"/>
      <c r="K26" s="99"/>
    </row>
    <row r="27" spans="1:11" s="1" customFormat="1" ht="12" customHeight="1">
      <c r="A27" s="93"/>
      <c r="B27" s="93"/>
      <c r="C27" s="93"/>
      <c r="D27" s="93"/>
      <c r="E27" s="43" t="s">
        <v>14</v>
      </c>
      <c r="F27" s="44"/>
      <c r="G27" s="54"/>
      <c r="H27" s="35"/>
      <c r="I27" s="45"/>
      <c r="J27" s="98"/>
      <c r="K27" s="99"/>
    </row>
    <row r="28" spans="1:11" s="1" customFormat="1" ht="27" customHeight="1">
      <c r="A28" s="94"/>
      <c r="B28" s="94"/>
      <c r="C28" s="94"/>
      <c r="D28" s="94"/>
      <c r="E28" s="43" t="s">
        <v>15</v>
      </c>
      <c r="F28" s="44">
        <f>SUM(G28+H28+I28)</f>
        <v>1500000</v>
      </c>
      <c r="G28" s="54">
        <v>500000</v>
      </c>
      <c r="H28" s="34">
        <v>500000</v>
      </c>
      <c r="I28" s="34">
        <v>500000</v>
      </c>
      <c r="J28" s="100"/>
      <c r="K28" s="101"/>
    </row>
    <row r="29" spans="1:11" s="1" customFormat="1" ht="12.75" customHeight="1">
      <c r="A29" s="74" t="s">
        <v>37</v>
      </c>
      <c r="B29" s="77" t="s">
        <v>11</v>
      </c>
      <c r="C29" s="74" t="s">
        <v>40</v>
      </c>
      <c r="D29" s="83" t="s">
        <v>7</v>
      </c>
      <c r="E29" s="32" t="s">
        <v>18</v>
      </c>
      <c r="F29" s="33">
        <f>SUM(G29+H29+I29)</f>
        <v>14839200</v>
      </c>
      <c r="G29" s="54">
        <v>4746400</v>
      </c>
      <c r="H29" s="34">
        <v>5046400</v>
      </c>
      <c r="I29" s="34">
        <v>5046400</v>
      </c>
      <c r="J29" s="86" t="s">
        <v>39</v>
      </c>
      <c r="K29" s="97"/>
    </row>
    <row r="30" spans="1:11" s="1" customFormat="1" ht="12" customHeight="1">
      <c r="A30" s="75"/>
      <c r="B30" s="78"/>
      <c r="C30" s="75"/>
      <c r="D30" s="84"/>
      <c r="E30" s="36" t="s">
        <v>19</v>
      </c>
      <c r="F30" s="37"/>
      <c r="G30" s="55"/>
      <c r="H30" s="38"/>
      <c r="I30" s="38"/>
      <c r="J30" s="98"/>
      <c r="K30" s="99"/>
    </row>
    <row r="31" spans="1:11" s="1" customFormat="1" ht="12" customHeight="1">
      <c r="A31" s="93"/>
      <c r="B31" s="93"/>
      <c r="C31" s="75"/>
      <c r="D31" s="93"/>
      <c r="E31" s="39" t="s">
        <v>13</v>
      </c>
      <c r="F31" s="40"/>
      <c r="G31" s="56"/>
      <c r="H31" s="41"/>
      <c r="I31" s="42"/>
      <c r="J31" s="98"/>
      <c r="K31" s="99"/>
    </row>
    <row r="32" spans="1:11" s="1" customFormat="1" ht="14.25" customHeight="1">
      <c r="A32" s="93"/>
      <c r="B32" s="93"/>
      <c r="C32" s="75"/>
      <c r="D32" s="93"/>
      <c r="E32" s="43" t="s">
        <v>14</v>
      </c>
      <c r="F32" s="44"/>
      <c r="G32" s="54"/>
      <c r="H32" s="35"/>
      <c r="I32" s="45"/>
      <c r="J32" s="98"/>
      <c r="K32" s="99"/>
    </row>
    <row r="33" spans="1:11" s="1" customFormat="1" ht="23.25" customHeight="1">
      <c r="A33" s="94"/>
      <c r="B33" s="94"/>
      <c r="C33" s="76"/>
      <c r="D33" s="94"/>
      <c r="E33" s="43" t="s">
        <v>15</v>
      </c>
      <c r="F33" s="44">
        <f>SUM(G33+H33+I33)</f>
        <v>14839200</v>
      </c>
      <c r="G33" s="54">
        <v>4746400</v>
      </c>
      <c r="H33" s="34">
        <v>5046400</v>
      </c>
      <c r="I33" s="34">
        <v>5046400</v>
      </c>
      <c r="J33" s="100"/>
      <c r="K33" s="101"/>
    </row>
    <row r="34" spans="1:11" s="1" customFormat="1" ht="12" customHeight="1">
      <c r="A34" s="74" t="s">
        <v>38</v>
      </c>
      <c r="B34" s="77" t="s">
        <v>11</v>
      </c>
      <c r="C34" s="74" t="s">
        <v>40</v>
      </c>
      <c r="D34" s="83" t="s">
        <v>7</v>
      </c>
      <c r="E34" s="32" t="s">
        <v>18</v>
      </c>
      <c r="F34" s="33">
        <f>SUM(G34+H34+I34)</f>
        <v>2912700</v>
      </c>
      <c r="G34" s="54">
        <v>970900</v>
      </c>
      <c r="H34" s="34">
        <v>970900</v>
      </c>
      <c r="I34" s="34">
        <v>970900</v>
      </c>
      <c r="J34" s="86" t="s">
        <v>42</v>
      </c>
      <c r="K34" s="97"/>
    </row>
    <row r="35" spans="1:11" s="1" customFormat="1" ht="12" customHeight="1">
      <c r="A35" s="75"/>
      <c r="B35" s="78"/>
      <c r="C35" s="75"/>
      <c r="D35" s="84"/>
      <c r="E35" s="36" t="s">
        <v>19</v>
      </c>
      <c r="F35" s="37"/>
      <c r="G35" s="55"/>
      <c r="H35" s="38"/>
      <c r="I35" s="38"/>
      <c r="J35" s="98"/>
      <c r="K35" s="99"/>
    </row>
    <row r="36" spans="1:11" s="1" customFormat="1" ht="15" customHeight="1">
      <c r="A36" s="93"/>
      <c r="B36" s="93"/>
      <c r="C36" s="75"/>
      <c r="D36" s="93"/>
      <c r="E36" s="39" t="s">
        <v>13</v>
      </c>
      <c r="F36" s="46"/>
      <c r="G36" s="56"/>
      <c r="H36" s="41"/>
      <c r="I36" s="42"/>
      <c r="J36" s="98"/>
      <c r="K36" s="99"/>
    </row>
    <row r="37" spans="1:11" s="1" customFormat="1" ht="12" customHeight="1">
      <c r="A37" s="93"/>
      <c r="B37" s="93"/>
      <c r="C37" s="75"/>
      <c r="D37" s="93"/>
      <c r="E37" s="43" t="s">
        <v>14</v>
      </c>
      <c r="F37" s="47"/>
      <c r="G37" s="54"/>
      <c r="H37" s="35"/>
      <c r="I37" s="45"/>
      <c r="J37" s="98"/>
      <c r="K37" s="99"/>
    </row>
    <row r="38" spans="1:11" s="1" customFormat="1" ht="22.5" customHeight="1">
      <c r="A38" s="94"/>
      <c r="B38" s="94"/>
      <c r="C38" s="76"/>
      <c r="D38" s="94"/>
      <c r="E38" s="43" t="s">
        <v>15</v>
      </c>
      <c r="F38" s="44">
        <f>SUM(G38+H38+I38)</f>
        <v>2912700</v>
      </c>
      <c r="G38" s="54">
        <v>970900</v>
      </c>
      <c r="H38" s="34">
        <v>970900</v>
      </c>
      <c r="I38" s="34">
        <v>970900</v>
      </c>
      <c r="J38" s="100"/>
      <c r="K38" s="101"/>
    </row>
    <row r="39" spans="1:11" s="1" customFormat="1" ht="12" customHeight="1">
      <c r="A39" s="122" t="s">
        <v>20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4"/>
    </row>
    <row r="40" spans="1:11" s="1" customFormat="1" ht="16.5" customHeight="1">
      <c r="A40" s="74" t="s">
        <v>21</v>
      </c>
      <c r="B40" s="77" t="s">
        <v>11</v>
      </c>
      <c r="C40" s="80"/>
      <c r="D40" s="83" t="s">
        <v>7</v>
      </c>
      <c r="E40" s="32" t="s">
        <v>18</v>
      </c>
      <c r="F40" s="33">
        <f>SUM(G40+H40+I40)</f>
        <v>0</v>
      </c>
      <c r="G40" s="54">
        <v>0</v>
      </c>
      <c r="H40" s="35">
        <v>0</v>
      </c>
      <c r="I40" s="35">
        <v>0</v>
      </c>
      <c r="J40" s="86" t="s">
        <v>22</v>
      </c>
      <c r="K40" s="97"/>
    </row>
    <row r="41" spans="1:11" s="1" customFormat="1" ht="12" customHeight="1">
      <c r="A41" s="75"/>
      <c r="B41" s="78"/>
      <c r="C41" s="81"/>
      <c r="D41" s="84"/>
      <c r="E41" s="36" t="s">
        <v>19</v>
      </c>
      <c r="F41" s="37"/>
      <c r="G41" s="55"/>
      <c r="H41" s="38"/>
      <c r="I41" s="38"/>
      <c r="J41" s="98"/>
      <c r="K41" s="99"/>
    </row>
    <row r="42" spans="1:11" s="1" customFormat="1" ht="12" customHeight="1">
      <c r="A42" s="93"/>
      <c r="B42" s="93"/>
      <c r="C42" s="93"/>
      <c r="D42" s="93"/>
      <c r="E42" s="39" t="s">
        <v>13</v>
      </c>
      <c r="F42" s="40"/>
      <c r="G42" s="56"/>
      <c r="H42" s="41"/>
      <c r="I42" s="42"/>
      <c r="J42" s="98"/>
      <c r="K42" s="99"/>
    </row>
    <row r="43" spans="1:11" s="1" customFormat="1" ht="12" customHeight="1">
      <c r="A43" s="93"/>
      <c r="B43" s="93"/>
      <c r="C43" s="93"/>
      <c r="D43" s="93"/>
      <c r="E43" s="43" t="s">
        <v>14</v>
      </c>
      <c r="F43" s="44"/>
      <c r="G43" s="54"/>
      <c r="H43" s="35"/>
      <c r="I43" s="45"/>
      <c r="J43" s="98"/>
      <c r="K43" s="99"/>
    </row>
    <row r="44" spans="1:11" s="1" customFormat="1" ht="42.75" customHeight="1">
      <c r="A44" s="94"/>
      <c r="B44" s="94"/>
      <c r="C44" s="94"/>
      <c r="D44" s="94"/>
      <c r="E44" s="43" t="s">
        <v>15</v>
      </c>
      <c r="F44" s="44">
        <f>SUM(G44+H44+I44)</f>
        <v>0</v>
      </c>
      <c r="G44" s="54">
        <v>0</v>
      </c>
      <c r="H44" s="35">
        <v>0</v>
      </c>
      <c r="I44" s="45">
        <v>0</v>
      </c>
      <c r="J44" s="100"/>
      <c r="K44" s="101"/>
    </row>
    <row r="45" spans="1:11" s="1" customFormat="1" ht="12" customHeight="1">
      <c r="A45" s="74" t="s">
        <v>23</v>
      </c>
      <c r="B45" s="77" t="s">
        <v>11</v>
      </c>
      <c r="C45" s="80"/>
      <c r="D45" s="83" t="s">
        <v>7</v>
      </c>
      <c r="E45" s="32" t="s">
        <v>18</v>
      </c>
      <c r="F45" s="33">
        <f>SUM(G45+H45+I45)</f>
        <v>0</v>
      </c>
      <c r="G45" s="54">
        <v>0</v>
      </c>
      <c r="H45" s="35">
        <v>0</v>
      </c>
      <c r="I45" s="35">
        <v>0</v>
      </c>
      <c r="J45" s="86" t="s">
        <v>24</v>
      </c>
      <c r="K45" s="97"/>
    </row>
    <row r="46" spans="1:11" s="1" customFormat="1" ht="12" customHeight="1">
      <c r="A46" s="75"/>
      <c r="B46" s="78"/>
      <c r="C46" s="81"/>
      <c r="D46" s="84"/>
      <c r="E46" s="36" t="s">
        <v>19</v>
      </c>
      <c r="F46" s="37"/>
      <c r="G46" s="55"/>
      <c r="H46" s="38"/>
      <c r="I46" s="38"/>
      <c r="J46" s="98"/>
      <c r="K46" s="99"/>
    </row>
    <row r="47" spans="1:11" s="1" customFormat="1" ht="12" customHeight="1">
      <c r="A47" s="93"/>
      <c r="B47" s="93"/>
      <c r="C47" s="93"/>
      <c r="D47" s="93"/>
      <c r="E47" s="39" t="s">
        <v>13</v>
      </c>
      <c r="F47" s="40"/>
      <c r="G47" s="56"/>
      <c r="H47" s="41"/>
      <c r="I47" s="42"/>
      <c r="J47" s="98"/>
      <c r="K47" s="99"/>
    </row>
    <row r="48" spans="1:11" s="1" customFormat="1" ht="13.5" customHeight="1">
      <c r="A48" s="93"/>
      <c r="B48" s="93"/>
      <c r="C48" s="93"/>
      <c r="D48" s="93"/>
      <c r="E48" s="43" t="s">
        <v>14</v>
      </c>
      <c r="F48" s="44"/>
      <c r="G48" s="54"/>
      <c r="H48" s="35"/>
      <c r="I48" s="45"/>
      <c r="J48" s="98"/>
      <c r="K48" s="99"/>
    </row>
    <row r="49" spans="1:11" s="1" customFormat="1" ht="24.75" customHeight="1">
      <c r="A49" s="94"/>
      <c r="B49" s="94"/>
      <c r="C49" s="94"/>
      <c r="D49" s="94"/>
      <c r="E49" s="43" t="s">
        <v>15</v>
      </c>
      <c r="F49" s="44">
        <f>SUM(G49+H49+I49)</f>
        <v>0</v>
      </c>
      <c r="G49" s="54">
        <v>0</v>
      </c>
      <c r="H49" s="35">
        <v>0</v>
      </c>
      <c r="I49" s="45">
        <v>0</v>
      </c>
      <c r="J49" s="100"/>
      <c r="K49" s="101"/>
    </row>
    <row r="50" spans="1:11" ht="12" customHeight="1">
      <c r="A50" s="74" t="s">
        <v>25</v>
      </c>
      <c r="B50" s="77" t="s">
        <v>11</v>
      </c>
      <c r="C50" s="80"/>
      <c r="D50" s="83" t="s">
        <v>7</v>
      </c>
      <c r="E50" s="32" t="s">
        <v>18</v>
      </c>
      <c r="F50" s="33">
        <f>SUM(G50+H50+I50)</f>
        <v>2900000</v>
      </c>
      <c r="G50" s="54">
        <v>900000</v>
      </c>
      <c r="H50" s="35">
        <v>1000000</v>
      </c>
      <c r="I50" s="35">
        <v>1000000</v>
      </c>
      <c r="J50" s="86" t="s">
        <v>26</v>
      </c>
      <c r="K50" s="97"/>
    </row>
    <row r="51" spans="1:11" ht="12.75" customHeight="1">
      <c r="A51" s="75"/>
      <c r="B51" s="78"/>
      <c r="C51" s="81"/>
      <c r="D51" s="84"/>
      <c r="E51" s="36" t="s">
        <v>19</v>
      </c>
      <c r="F51" s="37"/>
      <c r="G51" s="55"/>
      <c r="H51" s="38"/>
      <c r="I51" s="38"/>
      <c r="J51" s="98"/>
      <c r="K51" s="99"/>
    </row>
    <row r="52" spans="1:11" ht="14.25" customHeight="1">
      <c r="A52" s="93"/>
      <c r="B52" s="93"/>
      <c r="C52" s="93"/>
      <c r="D52" s="93"/>
      <c r="E52" s="39" t="s">
        <v>13</v>
      </c>
      <c r="F52" s="40"/>
      <c r="G52" s="56"/>
      <c r="H52" s="41"/>
      <c r="I52" s="42"/>
      <c r="J52" s="98"/>
      <c r="K52" s="99"/>
    </row>
    <row r="53" spans="1:11" ht="27" customHeight="1">
      <c r="A53" s="93"/>
      <c r="B53" s="93"/>
      <c r="C53" s="93"/>
      <c r="D53" s="93"/>
      <c r="E53" s="43" t="s">
        <v>14</v>
      </c>
      <c r="F53" s="44"/>
      <c r="G53" s="54"/>
      <c r="H53" s="35"/>
      <c r="I53" s="45"/>
      <c r="J53" s="98"/>
      <c r="K53" s="99"/>
    </row>
    <row r="54" spans="1:11" s="1" customFormat="1" ht="22.5" customHeight="1">
      <c r="A54" s="94"/>
      <c r="B54" s="94"/>
      <c r="C54" s="94"/>
      <c r="D54" s="94"/>
      <c r="E54" s="43" t="s">
        <v>15</v>
      </c>
      <c r="F54" s="44">
        <f>SUM(G54+H54+I54)</f>
        <v>2900000</v>
      </c>
      <c r="G54" s="54">
        <v>900000</v>
      </c>
      <c r="H54" s="35">
        <v>1000000</v>
      </c>
      <c r="I54" s="35">
        <v>1000000</v>
      </c>
      <c r="J54" s="100"/>
      <c r="K54" s="101"/>
    </row>
    <row r="55" spans="1:11" s="1" customFormat="1" ht="16.5" customHeight="1">
      <c r="A55" s="74" t="s">
        <v>27</v>
      </c>
      <c r="B55" s="77" t="s">
        <v>11</v>
      </c>
      <c r="C55" s="80"/>
      <c r="D55" s="83" t="s">
        <v>7</v>
      </c>
      <c r="E55" s="32" t="s">
        <v>18</v>
      </c>
      <c r="F55" s="33">
        <f>SUM(G55+H55+I55)</f>
        <v>2250000</v>
      </c>
      <c r="G55" s="54">
        <v>1250000</v>
      </c>
      <c r="H55" s="34">
        <v>500000</v>
      </c>
      <c r="I55" s="34">
        <v>500000</v>
      </c>
      <c r="J55" s="86" t="s">
        <v>28</v>
      </c>
      <c r="K55" s="97"/>
    </row>
    <row r="56" spans="1:11" s="1" customFormat="1" ht="12" customHeight="1">
      <c r="A56" s="75"/>
      <c r="B56" s="78"/>
      <c r="C56" s="81"/>
      <c r="D56" s="84"/>
      <c r="E56" s="36" t="s">
        <v>19</v>
      </c>
      <c r="F56" s="37"/>
      <c r="G56" s="55"/>
      <c r="H56" s="38"/>
      <c r="I56" s="38"/>
      <c r="J56" s="98"/>
      <c r="K56" s="99"/>
    </row>
    <row r="57" spans="1:11" s="1" customFormat="1" ht="12" customHeight="1">
      <c r="A57" s="93"/>
      <c r="B57" s="93"/>
      <c r="C57" s="93"/>
      <c r="D57" s="93"/>
      <c r="E57" s="39" t="s">
        <v>13</v>
      </c>
      <c r="F57" s="40"/>
      <c r="G57" s="56"/>
      <c r="H57" s="41"/>
      <c r="I57" s="42"/>
      <c r="J57" s="98"/>
      <c r="K57" s="99"/>
    </row>
    <row r="58" spans="1:11" s="1" customFormat="1" ht="18" customHeight="1">
      <c r="A58" s="93"/>
      <c r="B58" s="93"/>
      <c r="C58" s="93"/>
      <c r="D58" s="93"/>
      <c r="E58" s="43" t="s">
        <v>14</v>
      </c>
      <c r="F58" s="44"/>
      <c r="G58" s="54"/>
      <c r="H58" s="35"/>
      <c r="I58" s="45"/>
      <c r="J58" s="98"/>
      <c r="K58" s="99"/>
    </row>
    <row r="59" spans="1:11" s="1" customFormat="1" ht="38.25" customHeight="1">
      <c r="A59" s="94"/>
      <c r="B59" s="94"/>
      <c r="C59" s="94"/>
      <c r="D59" s="94"/>
      <c r="E59" s="43" t="s">
        <v>15</v>
      </c>
      <c r="F59" s="44">
        <f>SUM(G59+H59+I59)</f>
        <v>2250000</v>
      </c>
      <c r="G59" s="54">
        <v>1250000</v>
      </c>
      <c r="H59" s="34">
        <v>500000</v>
      </c>
      <c r="I59" s="34">
        <v>500000</v>
      </c>
      <c r="J59" s="100"/>
      <c r="K59" s="101"/>
    </row>
    <row r="60" spans="1:11" s="1" customFormat="1" ht="18" customHeight="1">
      <c r="A60" s="74" t="s">
        <v>44</v>
      </c>
      <c r="B60" s="77" t="s">
        <v>11</v>
      </c>
      <c r="C60" s="74" t="s">
        <v>55</v>
      </c>
      <c r="D60" s="83" t="s">
        <v>7</v>
      </c>
      <c r="E60" s="32" t="s">
        <v>18</v>
      </c>
      <c r="F60" s="33">
        <f>SUM(G60+H60+I60)</f>
        <v>303000</v>
      </c>
      <c r="G60" s="54">
        <v>101000</v>
      </c>
      <c r="H60" s="34">
        <v>101000</v>
      </c>
      <c r="I60" s="34">
        <v>101000</v>
      </c>
      <c r="J60" s="86" t="s">
        <v>51</v>
      </c>
      <c r="K60" s="97"/>
    </row>
    <row r="61" spans="1:11" s="1" customFormat="1" ht="12" customHeight="1">
      <c r="A61" s="75"/>
      <c r="B61" s="78"/>
      <c r="C61" s="75"/>
      <c r="D61" s="84"/>
      <c r="E61" s="36" t="s">
        <v>19</v>
      </c>
      <c r="F61" s="37"/>
      <c r="G61" s="55"/>
      <c r="H61" s="38"/>
      <c r="I61" s="38"/>
      <c r="J61" s="98"/>
      <c r="K61" s="99"/>
    </row>
    <row r="62" spans="1:11" s="1" customFormat="1" ht="12" customHeight="1">
      <c r="A62" s="93"/>
      <c r="B62" s="93"/>
      <c r="C62" s="75"/>
      <c r="D62" s="93"/>
      <c r="E62" s="39" t="s">
        <v>13</v>
      </c>
      <c r="F62" s="40"/>
      <c r="G62" s="56"/>
      <c r="H62" s="41"/>
      <c r="I62" s="42"/>
      <c r="J62" s="98"/>
      <c r="K62" s="99"/>
    </row>
    <row r="63" spans="1:11" s="1" customFormat="1" ht="12" customHeight="1">
      <c r="A63" s="93"/>
      <c r="B63" s="93"/>
      <c r="C63" s="75"/>
      <c r="D63" s="93"/>
      <c r="E63" s="43" t="s">
        <v>14</v>
      </c>
      <c r="F63" s="44"/>
      <c r="G63" s="54"/>
      <c r="H63" s="35"/>
      <c r="I63" s="45"/>
      <c r="J63" s="98"/>
      <c r="K63" s="99"/>
    </row>
    <row r="64" spans="1:11" s="1" customFormat="1" ht="54" customHeight="1">
      <c r="A64" s="94"/>
      <c r="B64" s="94"/>
      <c r="C64" s="76"/>
      <c r="D64" s="94"/>
      <c r="E64" s="43" t="s">
        <v>15</v>
      </c>
      <c r="F64" s="44">
        <f>SUM(G64+H64+I64)</f>
        <v>303000</v>
      </c>
      <c r="G64" s="54">
        <v>101000</v>
      </c>
      <c r="H64" s="34">
        <v>101000</v>
      </c>
      <c r="I64" s="34">
        <v>101000</v>
      </c>
      <c r="J64" s="100"/>
      <c r="K64" s="101"/>
    </row>
    <row r="65" spans="1:11" s="1" customFormat="1" ht="23.25" customHeight="1">
      <c r="A65" s="74" t="s">
        <v>47</v>
      </c>
      <c r="B65" s="92"/>
      <c r="C65" s="92"/>
      <c r="D65" s="92"/>
      <c r="E65" s="32" t="s">
        <v>18</v>
      </c>
      <c r="F65" s="53">
        <f>SUM(G65:I65)</f>
        <v>2024558.56</v>
      </c>
      <c r="G65" s="54">
        <v>2024558.56</v>
      </c>
      <c r="H65" s="34">
        <v>0</v>
      </c>
      <c r="I65" s="34">
        <v>0</v>
      </c>
      <c r="J65" s="86" t="s">
        <v>49</v>
      </c>
      <c r="K65" s="87"/>
    </row>
    <row r="66" spans="1:11" s="1" customFormat="1" ht="22.5" customHeight="1">
      <c r="A66" s="75"/>
      <c r="B66" s="93"/>
      <c r="C66" s="93"/>
      <c r="D66" s="93"/>
      <c r="E66" s="36" t="s">
        <v>19</v>
      </c>
      <c r="F66" s="44"/>
      <c r="G66" s="55"/>
      <c r="H66" s="38"/>
      <c r="I66" s="38"/>
      <c r="J66" s="88"/>
      <c r="K66" s="89"/>
    </row>
    <row r="67" spans="1:11" s="1" customFormat="1" ht="20.25" customHeight="1">
      <c r="A67" s="75"/>
      <c r="B67" s="93"/>
      <c r="C67" s="93"/>
      <c r="D67" s="93"/>
      <c r="E67" s="39" t="s">
        <v>13</v>
      </c>
      <c r="F67" s="44"/>
      <c r="G67" s="56"/>
      <c r="H67" s="41"/>
      <c r="I67" s="42"/>
      <c r="J67" s="88"/>
      <c r="K67" s="89"/>
    </row>
    <row r="68" spans="1:11" s="1" customFormat="1" ht="22.5" customHeight="1">
      <c r="A68" s="75"/>
      <c r="B68" s="93"/>
      <c r="C68" s="93"/>
      <c r="D68" s="93"/>
      <c r="E68" s="43" t="s">
        <v>14</v>
      </c>
      <c r="F68" s="44">
        <v>0</v>
      </c>
      <c r="G68" s="54">
        <v>0</v>
      </c>
      <c r="H68" s="35">
        <v>0</v>
      </c>
      <c r="I68" s="45">
        <v>0</v>
      </c>
      <c r="J68" s="88"/>
      <c r="K68" s="89"/>
    </row>
    <row r="69" spans="1:11" s="1" customFormat="1" ht="20.25" customHeight="1">
      <c r="A69" s="76"/>
      <c r="B69" s="94"/>
      <c r="C69" s="94"/>
      <c r="D69" s="94"/>
      <c r="E69" s="43" t="s">
        <v>15</v>
      </c>
      <c r="F69" s="48">
        <f>SUM(G69:I69)</f>
        <v>2024558.56</v>
      </c>
      <c r="G69" s="54">
        <v>2024558.56</v>
      </c>
      <c r="H69" s="34">
        <v>0</v>
      </c>
      <c r="I69" s="34">
        <v>0</v>
      </c>
      <c r="J69" s="90"/>
      <c r="K69" s="91"/>
    </row>
    <row r="70" spans="1:11" s="1" customFormat="1" ht="12" customHeight="1">
      <c r="A70" s="128" t="s">
        <v>29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30"/>
    </row>
    <row r="71" spans="1:11" ht="15" customHeight="1">
      <c r="A71" s="74" t="s">
        <v>52</v>
      </c>
      <c r="B71" s="77" t="s">
        <v>11</v>
      </c>
      <c r="C71" s="80"/>
      <c r="D71" s="83" t="s">
        <v>7</v>
      </c>
      <c r="E71" s="32" t="s">
        <v>18</v>
      </c>
      <c r="F71" s="33">
        <f>SUM(G71+H71+I71)</f>
        <v>0</v>
      </c>
      <c r="G71" s="54">
        <v>0</v>
      </c>
      <c r="H71" s="34">
        <v>0</v>
      </c>
      <c r="I71" s="34">
        <v>0</v>
      </c>
      <c r="J71" s="86" t="s">
        <v>30</v>
      </c>
      <c r="K71" s="87"/>
    </row>
    <row r="72" spans="1:11" ht="15">
      <c r="A72" s="75"/>
      <c r="B72" s="78"/>
      <c r="C72" s="81"/>
      <c r="D72" s="84"/>
      <c r="E72" s="36" t="s">
        <v>19</v>
      </c>
      <c r="F72" s="37"/>
      <c r="G72" s="55"/>
      <c r="H72" s="38"/>
      <c r="I72" s="38"/>
      <c r="J72" s="88"/>
      <c r="K72" s="89"/>
    </row>
    <row r="73" spans="1:11" ht="15">
      <c r="A73" s="75"/>
      <c r="B73" s="78"/>
      <c r="C73" s="81"/>
      <c r="D73" s="84"/>
      <c r="E73" s="39" t="s">
        <v>13</v>
      </c>
      <c r="F73" s="40"/>
      <c r="G73" s="56"/>
      <c r="H73" s="41"/>
      <c r="I73" s="42"/>
      <c r="J73" s="88"/>
      <c r="K73" s="89"/>
    </row>
    <row r="74" spans="1:11" ht="15">
      <c r="A74" s="75"/>
      <c r="B74" s="78"/>
      <c r="C74" s="81"/>
      <c r="D74" s="84"/>
      <c r="E74" s="43" t="s">
        <v>14</v>
      </c>
      <c r="F74" s="44"/>
      <c r="G74" s="54"/>
      <c r="H74" s="35"/>
      <c r="I74" s="45"/>
      <c r="J74" s="88"/>
      <c r="K74" s="89"/>
    </row>
    <row r="75" spans="1:11" ht="15">
      <c r="A75" s="76"/>
      <c r="B75" s="79"/>
      <c r="C75" s="82"/>
      <c r="D75" s="85"/>
      <c r="E75" s="43" t="s">
        <v>15</v>
      </c>
      <c r="F75" s="44">
        <f>SUM(G75+H75+I75)</f>
        <v>0</v>
      </c>
      <c r="G75" s="54">
        <v>0</v>
      </c>
      <c r="H75" s="34">
        <v>0</v>
      </c>
      <c r="I75" s="34">
        <v>0</v>
      </c>
      <c r="J75" s="90"/>
      <c r="K75" s="91"/>
    </row>
    <row r="76" spans="1:11" ht="15" customHeight="1">
      <c r="A76" s="74" t="s">
        <v>53</v>
      </c>
      <c r="B76" s="77" t="s">
        <v>11</v>
      </c>
      <c r="C76" s="80"/>
      <c r="D76" s="83" t="s">
        <v>7</v>
      </c>
      <c r="E76" s="32" t="s">
        <v>18</v>
      </c>
      <c r="F76" s="33">
        <f>SUM(G76+H76+I76)</f>
        <v>2000000</v>
      </c>
      <c r="G76" s="54">
        <v>1000000</v>
      </c>
      <c r="H76" s="34">
        <v>500000</v>
      </c>
      <c r="I76" s="34">
        <v>500000</v>
      </c>
      <c r="J76" s="86" t="s">
        <v>45</v>
      </c>
      <c r="K76" s="87"/>
    </row>
    <row r="77" spans="1:11" ht="15">
      <c r="A77" s="75"/>
      <c r="B77" s="78"/>
      <c r="C77" s="81"/>
      <c r="D77" s="84"/>
      <c r="E77" s="36" t="s">
        <v>19</v>
      </c>
      <c r="F77" s="37"/>
      <c r="G77" s="55"/>
      <c r="H77" s="38"/>
      <c r="I77" s="38"/>
      <c r="J77" s="88"/>
      <c r="K77" s="89"/>
    </row>
    <row r="78" spans="1:11" ht="15">
      <c r="A78" s="75"/>
      <c r="B78" s="78"/>
      <c r="C78" s="81"/>
      <c r="D78" s="84"/>
      <c r="E78" s="39" t="s">
        <v>13</v>
      </c>
      <c r="F78" s="40"/>
      <c r="G78" s="56"/>
      <c r="H78" s="41"/>
      <c r="I78" s="42"/>
      <c r="J78" s="88"/>
      <c r="K78" s="89"/>
    </row>
    <row r="79" spans="1:11" ht="15">
      <c r="A79" s="75"/>
      <c r="B79" s="78"/>
      <c r="C79" s="81"/>
      <c r="D79" s="84"/>
      <c r="E79" s="43" t="s">
        <v>14</v>
      </c>
      <c r="F79" s="44"/>
      <c r="G79" s="54"/>
      <c r="H79" s="35"/>
      <c r="I79" s="45"/>
      <c r="J79" s="88"/>
      <c r="K79" s="89"/>
    </row>
    <row r="80" spans="1:11" ht="15">
      <c r="A80" s="76"/>
      <c r="B80" s="79"/>
      <c r="C80" s="82"/>
      <c r="D80" s="85"/>
      <c r="E80" s="43" t="s">
        <v>15</v>
      </c>
      <c r="F80" s="48">
        <f>SUM(G80+H80+I80)</f>
        <v>2000000</v>
      </c>
      <c r="G80" s="54">
        <v>1000000</v>
      </c>
      <c r="H80" s="34">
        <v>500000</v>
      </c>
      <c r="I80" s="34">
        <v>500000</v>
      </c>
      <c r="J80" s="90"/>
      <c r="K80" s="91"/>
    </row>
    <row r="81" spans="1:11" ht="15" customHeight="1">
      <c r="A81" s="74" t="s">
        <v>54</v>
      </c>
      <c r="B81" s="77" t="s">
        <v>11</v>
      </c>
      <c r="C81" s="80"/>
      <c r="D81" s="83" t="s">
        <v>7</v>
      </c>
      <c r="E81" s="32" t="s">
        <v>18</v>
      </c>
      <c r="F81" s="33">
        <f>SUM(G81+H81+I81)</f>
        <v>500000</v>
      </c>
      <c r="G81" s="54">
        <v>100000</v>
      </c>
      <c r="H81" s="34">
        <v>200000</v>
      </c>
      <c r="I81" s="34">
        <v>200000</v>
      </c>
      <c r="J81" s="86" t="s">
        <v>31</v>
      </c>
      <c r="K81" s="87"/>
    </row>
    <row r="82" spans="1:11" ht="15">
      <c r="A82" s="75"/>
      <c r="B82" s="78"/>
      <c r="C82" s="81"/>
      <c r="D82" s="84"/>
      <c r="E82" s="36" t="s">
        <v>19</v>
      </c>
      <c r="F82" s="49"/>
      <c r="G82" s="55"/>
      <c r="H82" s="38"/>
      <c r="I82" s="38"/>
      <c r="J82" s="88"/>
      <c r="K82" s="89"/>
    </row>
    <row r="83" spans="1:11" ht="15">
      <c r="A83" s="75"/>
      <c r="B83" s="78"/>
      <c r="C83" s="81"/>
      <c r="D83" s="84"/>
      <c r="E83" s="39" t="s">
        <v>13</v>
      </c>
      <c r="F83" s="46"/>
      <c r="G83" s="56"/>
      <c r="H83" s="41"/>
      <c r="I83" s="42"/>
      <c r="J83" s="88"/>
      <c r="K83" s="89"/>
    </row>
    <row r="84" spans="1:11" ht="15">
      <c r="A84" s="75"/>
      <c r="B84" s="78"/>
      <c r="C84" s="81"/>
      <c r="D84" s="84"/>
      <c r="E84" s="43" t="s">
        <v>14</v>
      </c>
      <c r="F84" s="47"/>
      <c r="G84" s="54"/>
      <c r="H84" s="35"/>
      <c r="I84" s="45"/>
      <c r="J84" s="88"/>
      <c r="K84" s="89"/>
    </row>
    <row r="85" spans="1:11" ht="15">
      <c r="A85" s="76"/>
      <c r="B85" s="79"/>
      <c r="C85" s="82"/>
      <c r="D85" s="85"/>
      <c r="E85" s="43" t="s">
        <v>15</v>
      </c>
      <c r="F85" s="50">
        <f>SUM(G85+H85+I85)</f>
        <v>500000</v>
      </c>
      <c r="G85" s="54">
        <v>100000</v>
      </c>
      <c r="H85" s="34">
        <v>200000</v>
      </c>
      <c r="I85" s="34">
        <v>200000</v>
      </c>
      <c r="J85" s="90"/>
      <c r="K85" s="91"/>
    </row>
    <row r="86" spans="1:11" ht="15">
      <c r="A86" s="74" t="s">
        <v>50</v>
      </c>
      <c r="B86" s="77" t="s">
        <v>11</v>
      </c>
      <c r="C86" s="80"/>
      <c r="D86" s="83" t="s">
        <v>43</v>
      </c>
      <c r="E86" s="32" t="s">
        <v>18</v>
      </c>
      <c r="F86" s="51">
        <f>SUM(G86:I86)</f>
        <v>9000000</v>
      </c>
      <c r="G86" s="54">
        <v>9000000</v>
      </c>
      <c r="H86" s="34">
        <v>0</v>
      </c>
      <c r="I86" s="34">
        <v>0</v>
      </c>
      <c r="J86" s="86" t="s">
        <v>48</v>
      </c>
      <c r="K86" s="87"/>
    </row>
    <row r="87" spans="1:11" ht="15">
      <c r="A87" s="75"/>
      <c r="B87" s="78"/>
      <c r="C87" s="81"/>
      <c r="D87" s="84"/>
      <c r="E87" s="36" t="s">
        <v>19</v>
      </c>
      <c r="F87" s="52"/>
      <c r="G87" s="55"/>
      <c r="H87" s="34"/>
      <c r="I87" s="34"/>
      <c r="J87" s="88"/>
      <c r="K87" s="89"/>
    </row>
    <row r="88" spans="1:11" ht="15">
      <c r="A88" s="75"/>
      <c r="B88" s="78"/>
      <c r="C88" s="81"/>
      <c r="D88" s="84"/>
      <c r="E88" s="39" t="s">
        <v>13</v>
      </c>
      <c r="F88" s="52"/>
      <c r="G88" s="62"/>
      <c r="H88" s="34"/>
      <c r="I88" s="34"/>
      <c r="J88" s="88"/>
      <c r="K88" s="89"/>
    </row>
    <row r="89" spans="1:11" ht="15">
      <c r="A89" s="75"/>
      <c r="B89" s="78"/>
      <c r="C89" s="81"/>
      <c r="D89" s="84"/>
      <c r="E89" s="43" t="s">
        <v>14</v>
      </c>
      <c r="F89" s="52"/>
      <c r="G89" s="63"/>
      <c r="H89" s="34"/>
      <c r="I89" s="34"/>
      <c r="J89" s="88"/>
      <c r="K89" s="89"/>
    </row>
    <row r="90" spans="1:11" ht="15">
      <c r="A90" s="76"/>
      <c r="B90" s="79"/>
      <c r="C90" s="82"/>
      <c r="D90" s="85"/>
      <c r="E90" s="43" t="s">
        <v>15</v>
      </c>
      <c r="F90" s="51">
        <f>SUM(G90:I90)</f>
        <v>9000000</v>
      </c>
      <c r="G90" s="54">
        <v>9000000</v>
      </c>
      <c r="H90" s="34">
        <v>0</v>
      </c>
      <c r="I90" s="34">
        <v>0</v>
      </c>
      <c r="J90" s="90"/>
      <c r="K90" s="91"/>
    </row>
    <row r="91" spans="1:11" ht="15" customHeight="1">
      <c r="A91" s="125" t="s">
        <v>5</v>
      </c>
      <c r="B91" s="140"/>
      <c r="C91" s="140"/>
      <c r="D91" s="137"/>
      <c r="E91" s="30" t="s">
        <v>3</v>
      </c>
      <c r="F91" s="22">
        <f>SUM(F81+F76+F71+F65+F60+F55+F50+F40+F34+F29+F24+F19+F86)</f>
        <v>44729458.56</v>
      </c>
      <c r="G91" s="64">
        <f>SUM(G81+G76+G71+G65+G60+G55+G50+G45+G40+G34+G29+G24+G19+G86)</f>
        <v>23092858.560000002</v>
      </c>
      <c r="H91" s="31">
        <f>H19+H24+H29+H34+H40+H45+H50+H55+H60+H71+H76+H81</f>
        <v>10818300</v>
      </c>
      <c r="I91" s="31">
        <f>I19+I24+I29+I34+I40+I45+I50+I55+I60+I71+I76+I81</f>
        <v>10818300</v>
      </c>
      <c r="J91" s="131"/>
      <c r="K91" s="132"/>
    </row>
    <row r="92" spans="1:11" ht="12.75">
      <c r="A92" s="126"/>
      <c r="B92" s="141"/>
      <c r="C92" s="141"/>
      <c r="D92" s="138"/>
      <c r="E92" s="30" t="s">
        <v>2</v>
      </c>
      <c r="F92" s="21">
        <v>0</v>
      </c>
      <c r="G92" s="65">
        <v>0</v>
      </c>
      <c r="H92" s="21">
        <v>0</v>
      </c>
      <c r="I92" s="21">
        <v>0</v>
      </c>
      <c r="J92" s="133"/>
      <c r="K92" s="134"/>
    </row>
    <row r="93" spans="1:11" ht="12.75">
      <c r="A93" s="126"/>
      <c r="B93" s="141"/>
      <c r="C93" s="141"/>
      <c r="D93" s="138"/>
      <c r="E93" s="28" t="s">
        <v>0</v>
      </c>
      <c r="F93" s="21">
        <v>0</v>
      </c>
      <c r="G93" s="65">
        <v>0</v>
      </c>
      <c r="H93" s="21">
        <v>0</v>
      </c>
      <c r="I93" s="21">
        <v>0</v>
      </c>
      <c r="J93" s="133"/>
      <c r="K93" s="134"/>
    </row>
    <row r="94" spans="1:11" ht="12.75">
      <c r="A94" s="127"/>
      <c r="B94" s="142"/>
      <c r="C94" s="142"/>
      <c r="D94" s="139"/>
      <c r="E94" s="28" t="s">
        <v>4</v>
      </c>
      <c r="F94" s="22">
        <f>SUM(F85+F80+F75+F64+F59+F54+F49+F44+F38+F33+F28+F23)+F69+F90</f>
        <v>44729458.56</v>
      </c>
      <c r="G94" s="66">
        <f>SUM(G85+G80+G75+G69+G64+G59+G54+G49+G44+G38+G33+G28+G23+G90)</f>
        <v>23092858.560000002</v>
      </c>
      <c r="H94" s="22">
        <f>SUM(H85+H80+H75+H64+H59+H54+H49+H44+H38+H33+H28+H23)</f>
        <v>10818300</v>
      </c>
      <c r="I94" s="22">
        <f>SUM(I85+I80+I75+I64+I59+I54+I49+I44+I38+I33+I28+I23)</f>
        <v>10818300</v>
      </c>
      <c r="J94" s="135"/>
      <c r="K94" s="136"/>
    </row>
    <row r="95" spans="1:11" ht="12.75">
      <c r="A95" s="3"/>
      <c r="B95" s="7"/>
      <c r="C95" s="7"/>
      <c r="D95" s="17"/>
      <c r="E95" s="7"/>
      <c r="F95" s="7"/>
      <c r="G95" s="67"/>
      <c r="H95" s="8"/>
      <c r="I95" s="8"/>
      <c r="J95" s="14"/>
      <c r="K95" s="15"/>
    </row>
    <row r="96" spans="1:11" ht="15" customHeight="1">
      <c r="A96" s="4"/>
      <c r="B96" s="4"/>
      <c r="C96" s="4"/>
      <c r="D96" s="18"/>
      <c r="E96" s="4"/>
      <c r="F96" s="4"/>
      <c r="G96" s="68"/>
      <c r="H96" s="4"/>
      <c r="I96" s="4"/>
      <c r="J96" s="4"/>
      <c r="K96" s="4"/>
    </row>
    <row r="97" spans="6:7" ht="12.75">
      <c r="F97" s="13"/>
      <c r="G97" s="69"/>
    </row>
    <row r="98" spans="6:9" ht="12.75">
      <c r="F98" s="5"/>
      <c r="G98" s="70"/>
      <c r="H98" s="5"/>
      <c r="I98" s="5"/>
    </row>
    <row r="99" spans="5:10" ht="12.75">
      <c r="E99" s="4"/>
      <c r="F99" s="11"/>
      <c r="G99" s="71"/>
      <c r="H99" s="9"/>
      <c r="I99" s="9"/>
      <c r="J99" s="4"/>
    </row>
    <row r="100" spans="5:10" ht="12.75">
      <c r="E100" s="4"/>
      <c r="F100" s="12"/>
      <c r="G100" s="72"/>
      <c r="H100" s="10"/>
      <c r="I100" s="10"/>
      <c r="J100" s="4"/>
    </row>
    <row r="101" spans="4:10" ht="15" customHeight="1">
      <c r="D101" s="20"/>
      <c r="E101" s="4"/>
      <c r="F101" s="10"/>
      <c r="G101" s="73"/>
      <c r="H101" s="10"/>
      <c r="I101" s="10"/>
      <c r="J101" s="4"/>
    </row>
    <row r="102" spans="5:10" ht="12.75">
      <c r="E102" s="4"/>
      <c r="F102" s="10"/>
      <c r="G102" s="73"/>
      <c r="H102" s="10"/>
      <c r="I102" s="10"/>
      <c r="J102" s="4"/>
    </row>
    <row r="103" spans="5:10" ht="12.75">
      <c r="E103" s="4"/>
      <c r="F103" s="10"/>
      <c r="G103" s="73"/>
      <c r="H103" s="10"/>
      <c r="I103" s="10"/>
      <c r="J103" s="4"/>
    </row>
    <row r="104" spans="5:10" ht="12.75">
      <c r="E104" s="4"/>
      <c r="F104" s="4"/>
      <c r="G104" s="68"/>
      <c r="H104" s="4"/>
      <c r="I104" s="4"/>
      <c r="J104" s="4"/>
    </row>
    <row r="105" spans="5:10" ht="12.75">
      <c r="E105" s="4"/>
      <c r="F105" s="4"/>
      <c r="G105" s="68"/>
      <c r="H105" s="4"/>
      <c r="I105" s="4"/>
      <c r="J105" s="4"/>
    </row>
    <row r="106" spans="5:10" ht="12.75">
      <c r="E106" s="4"/>
      <c r="F106" s="4"/>
      <c r="G106" s="68"/>
      <c r="H106" s="4"/>
      <c r="I106" s="4"/>
      <c r="J106" s="4"/>
    </row>
    <row r="107" spans="5:10" ht="12.75">
      <c r="E107" s="4"/>
      <c r="F107" s="4"/>
      <c r="G107" s="68"/>
      <c r="H107" s="4"/>
      <c r="I107" s="4"/>
      <c r="J107" s="4"/>
    </row>
  </sheetData>
  <sheetProtection/>
  <mergeCells count="89">
    <mergeCell ref="D81:D85"/>
    <mergeCell ref="J81:K85"/>
    <mergeCell ref="J91:K94"/>
    <mergeCell ref="D91:D94"/>
    <mergeCell ref="C91:C94"/>
    <mergeCell ref="B91:B94"/>
    <mergeCell ref="C34:C38"/>
    <mergeCell ref="A40:A44"/>
    <mergeCell ref="A91:A94"/>
    <mergeCell ref="J45:K49"/>
    <mergeCell ref="C81:C85"/>
    <mergeCell ref="A70:K70"/>
    <mergeCell ref="A50:A54"/>
    <mergeCell ref="B50:B54"/>
    <mergeCell ref="A81:A85"/>
    <mergeCell ref="B81:B85"/>
    <mergeCell ref="A60:A64"/>
    <mergeCell ref="B60:B64"/>
    <mergeCell ref="C60:C64"/>
    <mergeCell ref="D60:D64"/>
    <mergeCell ref="J60:K64"/>
    <mergeCell ref="A39:K39"/>
    <mergeCell ref="J13:K16"/>
    <mergeCell ref="A7:K10"/>
    <mergeCell ref="J17:K17"/>
    <mergeCell ref="A45:A49"/>
    <mergeCell ref="D45:D49"/>
    <mergeCell ref="A18:K18"/>
    <mergeCell ref="B45:B49"/>
    <mergeCell ref="C45:C49"/>
    <mergeCell ref="B34:B38"/>
    <mergeCell ref="D34:D38"/>
    <mergeCell ref="A11:H11"/>
    <mergeCell ref="A13:A16"/>
    <mergeCell ref="B13:B16"/>
    <mergeCell ref="C13:C16"/>
    <mergeCell ref="D13:D16"/>
    <mergeCell ref="E13:E16"/>
    <mergeCell ref="F13:I15"/>
    <mergeCell ref="D19:D23"/>
    <mergeCell ref="C19:C23"/>
    <mergeCell ref="B19:B23"/>
    <mergeCell ref="J24:K28"/>
    <mergeCell ref="J19:K23"/>
    <mergeCell ref="J40:K44"/>
    <mergeCell ref="D24:D28"/>
    <mergeCell ref="B40:B44"/>
    <mergeCell ref="C40:C44"/>
    <mergeCell ref="D40:D44"/>
    <mergeCell ref="A34:A38"/>
    <mergeCell ref="C50:C54"/>
    <mergeCell ref="D50:D54"/>
    <mergeCell ref="J50:K54"/>
    <mergeCell ref="A55:A59"/>
    <mergeCell ref="B55:B59"/>
    <mergeCell ref="C55:C59"/>
    <mergeCell ref="D55:D59"/>
    <mergeCell ref="J55:K59"/>
    <mergeCell ref="J34:K38"/>
    <mergeCell ref="C71:C75"/>
    <mergeCell ref="D71:D75"/>
    <mergeCell ref="J71:K75"/>
    <mergeCell ref="A76:A80"/>
    <mergeCell ref="B76:B80"/>
    <mergeCell ref="C76:C80"/>
    <mergeCell ref="D76:D80"/>
    <mergeCell ref="J76:K80"/>
    <mergeCell ref="A71:A75"/>
    <mergeCell ref="B71:B75"/>
    <mergeCell ref="I2:K5"/>
    <mergeCell ref="A29:A33"/>
    <mergeCell ref="B29:B33"/>
    <mergeCell ref="C29:C33"/>
    <mergeCell ref="D29:D33"/>
    <mergeCell ref="J29:K33"/>
    <mergeCell ref="A19:A23"/>
    <mergeCell ref="A24:A28"/>
    <mergeCell ref="B24:B28"/>
    <mergeCell ref="C24:C28"/>
    <mergeCell ref="A86:A90"/>
    <mergeCell ref="B86:B90"/>
    <mergeCell ref="C86:C90"/>
    <mergeCell ref="D86:D90"/>
    <mergeCell ref="J86:K90"/>
    <mergeCell ref="J65:K69"/>
    <mergeCell ref="D65:D69"/>
    <mergeCell ref="C65:C69"/>
    <mergeCell ref="B65:B69"/>
    <mergeCell ref="A65:A69"/>
  </mergeCells>
  <printOptions horizontalCentered="1"/>
  <pageMargins left="0.7874015748031497" right="0.31496062992125984" top="0.5118110236220472" bottom="0.7874015748031497" header="0.2362204724409449" footer="0.5118110236220472"/>
  <pageSetup fitToHeight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ECO-GALA</dc:creator>
  <cp:keywords/>
  <dc:description/>
  <cp:lastModifiedBy>Zverdvd.org</cp:lastModifiedBy>
  <cp:lastPrinted>2023-11-15T05:57:07Z</cp:lastPrinted>
  <dcterms:created xsi:type="dcterms:W3CDTF">2010-05-19T06:02:20Z</dcterms:created>
  <dcterms:modified xsi:type="dcterms:W3CDTF">2024-02-20T07:43:38Z</dcterms:modified>
  <cp:category/>
  <cp:version/>
  <cp:contentType/>
  <cp:contentStatus/>
</cp:coreProperties>
</file>