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щая папка\ТАНЯ\ОБЩАЯ\Муниципальная программа\МП 2024\февраль МП 24\"/>
    </mc:Choice>
  </mc:AlternateContent>
  <bookViews>
    <workbookView xWindow="0" yWindow="0" windowWidth="20400" windowHeight="7755" activeTab="2"/>
  </bookViews>
  <sheets>
    <sheet name="Приложение2" sheetId="1" r:id="rId1"/>
    <sheet name="Приложение 3" sheetId="2" r:id="rId2"/>
    <sheet name="Приложение 4" sheetId="3" r:id="rId3"/>
  </sheets>
  <definedNames>
    <definedName name="_xlnm.Print_Area" localSheetId="0">Приложение2!$A$1:$K$77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1" i="1" l="1"/>
  <c r="F40" i="1" l="1"/>
  <c r="F39" i="1"/>
  <c r="F38" i="1"/>
  <c r="F37" i="1"/>
  <c r="F36" i="1" s="1"/>
  <c r="J36" i="1"/>
  <c r="I36" i="1"/>
  <c r="H36" i="1"/>
  <c r="G36" i="1"/>
  <c r="B12" i="2" l="1"/>
  <c r="J74" i="1"/>
  <c r="H75" i="1"/>
  <c r="I75" i="1"/>
  <c r="J75" i="1"/>
  <c r="G75" i="1"/>
  <c r="H74" i="1"/>
  <c r="I74" i="1"/>
  <c r="G74" i="1"/>
  <c r="F60" i="1"/>
  <c r="F59" i="1"/>
  <c r="F58" i="1"/>
  <c r="F57" i="1"/>
  <c r="F56" i="1" s="1"/>
  <c r="J56" i="1"/>
  <c r="I56" i="1"/>
  <c r="H56" i="1"/>
  <c r="G56" i="1"/>
  <c r="F55" i="1"/>
  <c r="F54" i="1"/>
  <c r="F51" i="1" s="1"/>
  <c r="F53" i="1"/>
  <c r="F52" i="1"/>
  <c r="J51" i="1"/>
  <c r="I51" i="1"/>
  <c r="H51" i="1"/>
  <c r="G51" i="1"/>
  <c r="F50" i="1"/>
  <c r="F49" i="1"/>
  <c r="F48" i="1"/>
  <c r="F47" i="1"/>
  <c r="J46" i="1"/>
  <c r="I46" i="1"/>
  <c r="H46" i="1"/>
  <c r="G46" i="1"/>
  <c r="F45" i="1"/>
  <c r="F44" i="1"/>
  <c r="F43" i="1"/>
  <c r="F42" i="1"/>
  <c r="J41" i="1"/>
  <c r="I41" i="1"/>
  <c r="H41" i="1"/>
  <c r="G41" i="1"/>
  <c r="J77" i="1" l="1"/>
  <c r="G77" i="1"/>
  <c r="F74" i="1"/>
  <c r="F46" i="1"/>
  <c r="F41" i="1"/>
  <c r="F35" i="1"/>
  <c r="F34" i="1"/>
  <c r="F33" i="1"/>
  <c r="F32" i="1"/>
  <c r="F31" i="1" s="1"/>
  <c r="J31" i="1"/>
  <c r="I31" i="1"/>
  <c r="H31" i="1"/>
  <c r="G31" i="1"/>
  <c r="C10" i="2" l="1"/>
  <c r="B13" i="2" l="1"/>
  <c r="B14" i="2"/>
  <c r="D10" i="2"/>
  <c r="E10" i="2"/>
  <c r="F10" i="2"/>
  <c r="F28" i="1"/>
  <c r="H76" i="1" l="1"/>
  <c r="I76" i="1"/>
  <c r="J76" i="1"/>
  <c r="G76" i="1"/>
  <c r="H73" i="1"/>
  <c r="I73" i="1"/>
  <c r="J73" i="1"/>
  <c r="G73" i="1"/>
  <c r="F73" i="1" l="1"/>
  <c r="G12" i="1"/>
  <c r="H12" i="1"/>
  <c r="I12" i="1"/>
  <c r="J12" i="1"/>
  <c r="F13" i="1"/>
  <c r="F14" i="1"/>
  <c r="F15" i="1"/>
  <c r="F16" i="1"/>
  <c r="F12" i="1" l="1"/>
  <c r="J68" i="1" l="1"/>
  <c r="I68" i="1"/>
  <c r="H68" i="1"/>
  <c r="G68" i="1"/>
  <c r="J62" i="1"/>
  <c r="I62" i="1"/>
  <c r="H62" i="1"/>
  <c r="G62" i="1"/>
  <c r="J26" i="1"/>
  <c r="I26" i="1"/>
  <c r="H26" i="1"/>
  <c r="G26" i="1"/>
  <c r="J21" i="1"/>
  <c r="I21" i="1"/>
  <c r="H21" i="1"/>
  <c r="G21" i="1"/>
  <c r="I17" i="1"/>
  <c r="H17" i="1"/>
  <c r="G17" i="1"/>
  <c r="F76" i="1" l="1"/>
  <c r="J17" i="1" l="1"/>
  <c r="B11" i="2" l="1"/>
  <c r="H77" i="1"/>
  <c r="I77" i="1"/>
  <c r="F70" i="1"/>
  <c r="F71" i="1"/>
  <c r="F72" i="1"/>
  <c r="F69" i="1"/>
  <c r="F64" i="1"/>
  <c r="F65" i="1"/>
  <c r="F66" i="1"/>
  <c r="F63" i="1"/>
  <c r="F27" i="1"/>
  <c r="F29" i="1"/>
  <c r="F30" i="1"/>
  <c r="F23" i="1"/>
  <c r="F24" i="1"/>
  <c r="F25" i="1"/>
  <c r="F22" i="1"/>
  <c r="F18" i="1"/>
  <c r="F19" i="1"/>
  <c r="F20" i="1"/>
  <c r="F77" i="1" l="1"/>
  <c r="F68" i="1"/>
  <c r="F62" i="1"/>
  <c r="F26" i="1"/>
  <c r="F21" i="1"/>
  <c r="F17" i="1"/>
  <c r="B10" i="2"/>
  <c r="F75" i="1"/>
</calcChain>
</file>

<file path=xl/sharedStrings.xml><?xml version="1.0" encoding="utf-8"?>
<sst xmlns="http://schemas.openxmlformats.org/spreadsheetml/2006/main" count="183" uniqueCount="87">
  <si>
    <t>всего</t>
  </si>
  <si>
    <t>Объемы финансирования, в том числе по годам (руб.)</t>
  </si>
  <si>
    <t>Приложение № 2 к муниципальной программе</t>
  </si>
  <si>
    <t xml:space="preserve">«Комплексное развитие Устьянского муниципального </t>
  </si>
  <si>
    <t xml:space="preserve">округа и государственная поддержка </t>
  </si>
  <si>
    <t>социально ориентированных некоммерческих организаций»</t>
  </si>
  <si>
    <t>№ п/п</t>
  </si>
  <si>
    <t>Наименование мероприятия программы</t>
  </si>
  <si>
    <t>Ответственный исполнитель</t>
  </si>
  <si>
    <t>Срок начала/окончания работ</t>
  </si>
  <si>
    <t>Источники финансирования</t>
  </si>
  <si>
    <t>Ожидаемые результаты реализации мероприятия</t>
  </si>
  <si>
    <t>1.1.</t>
  </si>
  <si>
    <t>1.2.</t>
  </si>
  <si>
    <t>1.3.</t>
  </si>
  <si>
    <t xml:space="preserve">2.1. </t>
  </si>
  <si>
    <t>Итого по программе</t>
  </si>
  <si>
    <t>Федеральный бюджет</t>
  </si>
  <si>
    <t>Областной бюджет</t>
  </si>
  <si>
    <t xml:space="preserve">Внебюджетные средства </t>
  </si>
  <si>
    <t>Всего</t>
  </si>
  <si>
    <t>Организация и проведение мероприятий в поддержку деятельности НКО (в том числе семинары, тренинги, конференции, индивидуальные консультации)</t>
  </si>
  <si>
    <t xml:space="preserve">Перечень мероприятий муниципальной программы 
«Комплексное развитие Устьянского муниципального округа 
и государственная поддержка социально ориентированных некоммерческих организаций»
</t>
  </si>
  <si>
    <t xml:space="preserve">В том числе </t>
  </si>
  <si>
    <t>2024 г.</t>
  </si>
  <si>
    <t>2025 г.</t>
  </si>
  <si>
    <t xml:space="preserve">областной бюджет                    </t>
  </si>
  <si>
    <t xml:space="preserve">федеральный бюджет                  </t>
  </si>
  <si>
    <t xml:space="preserve">внебюджетные средства             </t>
  </si>
  <si>
    <t>Всего по программе,           в том числе</t>
  </si>
  <si>
    <t xml:space="preserve">Источники и направления финансирования       </t>
  </si>
  <si>
    <t xml:space="preserve">Объем финансирования, всего, руб.     </t>
  </si>
  <si>
    <t>Приложение № 3 к муниципальной программе</t>
  </si>
  <si>
    <t>Местный бюджет</t>
  </si>
  <si>
    <t xml:space="preserve">местный бюджет                   </t>
  </si>
  <si>
    <t>Администрация Устьянского муниципального округа в лице отдела по  организационной работе</t>
  </si>
  <si>
    <t xml:space="preserve">Администрация Устьянского муниципального округа в лице отдела по  организационной работе </t>
  </si>
  <si>
    <t>Распределение объемов финансирования программы по источникам, 
направлениям расходования средств и годам</t>
  </si>
  <si>
    <t>2024-2027</t>
  </si>
  <si>
    <t>1.4.</t>
  </si>
  <si>
    <t>3.1.</t>
  </si>
  <si>
    <t>Улучшение качества жизни населения путем реализации инициативных проектов (не менее 6 ед.в год)</t>
  </si>
  <si>
    <t>Поддержка НКО (печать муниципального вестника «Устьяны»): 1 организация.</t>
  </si>
  <si>
    <t>Повышение гражданской активности по решению местных проблем путем реализации проектов ТОС (68 проектов за весь период реализации программы).</t>
  </si>
  <si>
    <t>Публикации в СМИ информационных материалов</t>
  </si>
  <si>
    <r>
      <t>Повышение информированности населения с целью привлечения активных жителей для вовлечения в общественную деятельность (не менее 1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</t>
    </r>
    <r>
      <rPr>
        <sz val="11"/>
        <color theme="1"/>
        <rFont val="Times New Roman"/>
        <family val="1"/>
        <charset val="204"/>
      </rPr>
      <t>ероприятия в год)</t>
    </r>
  </si>
  <si>
    <t>2026 г.</t>
  </si>
  <si>
    <t>2027 г.</t>
  </si>
  <si>
    <t>Финансовая поддержка социально ориентированных некоммерческий организаций</t>
  </si>
  <si>
    <t>1. Содействие развитию институтов гражданского общества, обеспечению  их эффективной  деятельности в процессе решения социально значимых  проблем территорий  Устьянского муниципального округа.</t>
  </si>
  <si>
    <t>2. Содействие развитию партнерских отношений между СО НКО, органами местной власти, предпринимательством, другими организациями, учреждениями, предприятиями в Устьянском муниципальном округе.</t>
  </si>
  <si>
    <t>3.Создание благоприятной среды и стимулов для формирования и развития территориального общественного самоуправления в Устьянском муниципальном округе Архангельской области.</t>
  </si>
  <si>
    <t>Приложение № 4 к муниципальной программе</t>
  </si>
  <si>
    <t>Порядок расчета целевых показателей муниципальной программы</t>
  </si>
  <si>
    <t>№</t>
  </si>
  <si>
    <t>Наименование цеоевого показателя</t>
  </si>
  <si>
    <t>Порядок расчета</t>
  </si>
  <si>
    <t>Источник информации</t>
  </si>
  <si>
    <t>Увеличение активных жителей, вовлеченных в деятельность общественного самоуправления</t>
  </si>
  <si>
    <t>Количество реализованных инициативных проектов</t>
  </si>
  <si>
    <t>Поддержка НКО в целях обеспечения муниципальных нужд</t>
  </si>
  <si>
    <t xml:space="preserve">Количество реализованных проектов СО НКО </t>
  </si>
  <si>
    <t>Количество реализованных проектов, направленных на развитие гражданской активности по решению местных проблем</t>
  </si>
  <si>
    <t>количесво вовлеченных жителей/ общее количество жителей Устьянского муниципального округа*100</t>
  </si>
  <si>
    <t>количество реализованных проектов/общее количество заявок*100</t>
  </si>
  <si>
    <t>Постановление администрации Устьянского муниципального округа о результатах конкурса</t>
  </si>
  <si>
    <t>Соглашение между администрацией Устьянского муниципального округа и Ассоциацией муниципальных образований Архангельской области</t>
  </si>
  <si>
    <t>Поддержка развития НКО путем сотрудничества и увеличения количества организаций (Сотрудничество с Ассоциацией муниципальных образований Архангельской области)-партнеров (не менее 1 в год)</t>
  </si>
  <si>
    <t>Проекты</t>
  </si>
  <si>
    <t>1.5.</t>
  </si>
  <si>
    <t>Софинансирование мероприятий «Комфортное Поморье» за счет средств местного бюджета</t>
  </si>
  <si>
    <t>Количество реализованных проектов в рамках регионального проекта "Комфортное Поморье"</t>
  </si>
  <si>
    <t>Мероприятия по реализации инициативного проекта за счет средств местного бюджета</t>
  </si>
  <si>
    <t>Реализация муниципальных программ поддержки социально ориентированных некоммерческих организаций</t>
  </si>
  <si>
    <t>Улучшение качества жизни населения путем реализации инициативных проектов в рамках регионального проекта "Комфортное Поморье" (не менее 3 ед.в год)</t>
  </si>
  <si>
    <t>Поддержка территориального общественного самоуправления</t>
  </si>
  <si>
    <t>Повышение защиты интересов определенных социальных групп населения за счет  реализации проектов СО НКО (62 проекта за период действия программы)</t>
  </si>
  <si>
    <t>1.5.1.</t>
  </si>
  <si>
    <t>1.5.2.</t>
  </si>
  <si>
    <t>1.5.3.</t>
  </si>
  <si>
    <t>1.5.4.</t>
  </si>
  <si>
    <t>Мероприятия по реализации инициативного проекта "Возрождение святого источника "Белое озеро" (в рамках регионального проекта "Комфортное Поморье")</t>
  </si>
  <si>
    <t>Мероприятия по реализации инициативного проекта "ТолОКно" (в рамках регионального проекта "Комфортное Поморье")</t>
  </si>
  <si>
    <t>Мероприятия по реализации инициативного проекта "Война. Победа. Память" (в рамках регионального проекта "Комфортное Поморье")</t>
  </si>
  <si>
    <t>Мероприятия по реализации инициативного проекта "Орловский ДК- центр притяжения" (в рамках регионального проекта "Комфортное Поморье")</t>
  </si>
  <si>
    <t xml:space="preserve">Развитие инициативных проектов в рамках регионального проекта «Комфортное Поморье» </t>
  </si>
  <si>
    <t>1.5.5.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</si>
</sst>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" fontId="7" fillId="2" borderId="1" xfId="0" applyNumberFormat="1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/>
    </xf>
    <xf numFmtId="164" fontId="16" fillId="2" borderId="8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4" fontId="2" fillId="2" borderId="6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9"/>
  <sheetViews>
    <sheetView view="pageBreakPreview" topLeftCell="A7" zoomScale="85" zoomScaleNormal="100" zoomScaleSheetLayoutView="85" workbookViewId="0">
      <pane ySplit="4" topLeftCell="A73" activePane="bottomLeft" state="frozen"/>
      <selection activeCell="A7" sqref="A7"/>
      <selection pane="bottomLeft" activeCell="F74" sqref="F74"/>
    </sheetView>
  </sheetViews>
  <sheetFormatPr defaultRowHeight="15" x14ac:dyDescent="0.25"/>
  <cols>
    <col min="1" max="1" width="7" style="8" customWidth="1"/>
    <col min="2" max="2" width="19.42578125" style="8" customWidth="1"/>
    <col min="3" max="3" width="16.7109375" style="8" customWidth="1"/>
    <col min="4" max="4" width="10.28515625" style="8" customWidth="1"/>
    <col min="5" max="5" width="17.5703125" style="17" customWidth="1"/>
    <col min="6" max="6" width="16.140625" style="12" bestFit="1" customWidth="1"/>
    <col min="7" max="7" width="16.85546875" style="9" bestFit="1" customWidth="1"/>
    <col min="8" max="9" width="16.85546875" style="8" bestFit="1" customWidth="1"/>
    <col min="10" max="10" width="16.85546875" style="9" bestFit="1" customWidth="1"/>
    <col min="11" max="11" width="19" style="8" customWidth="1"/>
    <col min="12" max="12" width="12.7109375" style="3" bestFit="1" customWidth="1"/>
    <col min="13" max="13" width="11.7109375" style="3" bestFit="1" customWidth="1"/>
    <col min="14" max="16384" width="9.140625" style="3"/>
  </cols>
  <sheetData>
    <row r="1" spans="1:11" x14ac:dyDescent="0.25">
      <c r="K1" s="1" t="s">
        <v>2</v>
      </c>
    </row>
    <row r="2" spans="1:11" x14ac:dyDescent="0.25">
      <c r="K2" s="1" t="s">
        <v>3</v>
      </c>
    </row>
    <row r="3" spans="1:11" x14ac:dyDescent="0.25">
      <c r="K3" s="1" t="s">
        <v>4</v>
      </c>
    </row>
    <row r="4" spans="1:11" x14ac:dyDescent="0.25">
      <c r="K4" s="1" t="s">
        <v>5</v>
      </c>
    </row>
    <row r="5" spans="1:11" x14ac:dyDescent="0.25">
      <c r="K5" s="1"/>
    </row>
    <row r="6" spans="1:11" ht="69" customHeight="1" x14ac:dyDescent="0.25">
      <c r="B6" s="53" t="s">
        <v>22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x14ac:dyDescent="0.25">
      <c r="K7" s="10"/>
    </row>
    <row r="8" spans="1:11" ht="31.5" customHeight="1" x14ac:dyDescent="0.25">
      <c r="A8" s="61" t="s">
        <v>6</v>
      </c>
      <c r="B8" s="61" t="s">
        <v>7</v>
      </c>
      <c r="C8" s="61" t="s">
        <v>8</v>
      </c>
      <c r="D8" s="61" t="s">
        <v>9</v>
      </c>
      <c r="E8" s="64" t="s">
        <v>10</v>
      </c>
      <c r="F8" s="63" t="s">
        <v>1</v>
      </c>
      <c r="G8" s="63"/>
      <c r="H8" s="63"/>
      <c r="I8" s="63"/>
      <c r="J8" s="63"/>
      <c r="K8" s="61" t="s">
        <v>11</v>
      </c>
    </row>
    <row r="9" spans="1:11" ht="33" customHeight="1" x14ac:dyDescent="0.25">
      <c r="A9" s="61"/>
      <c r="B9" s="61"/>
      <c r="C9" s="61"/>
      <c r="D9" s="61"/>
      <c r="E9" s="64"/>
      <c r="F9" s="13" t="s">
        <v>0</v>
      </c>
      <c r="G9" s="5">
        <v>2024</v>
      </c>
      <c r="H9" s="4">
        <v>2025</v>
      </c>
      <c r="I9" s="4">
        <v>2026</v>
      </c>
      <c r="J9" s="5">
        <v>2027</v>
      </c>
      <c r="K9" s="61"/>
    </row>
    <row r="10" spans="1:11" x14ac:dyDescent="0.25">
      <c r="A10" s="6">
        <v>1</v>
      </c>
      <c r="B10" s="6">
        <v>2</v>
      </c>
      <c r="C10" s="6">
        <v>3</v>
      </c>
      <c r="D10" s="6">
        <v>4</v>
      </c>
      <c r="E10" s="18">
        <v>5</v>
      </c>
      <c r="F10" s="14">
        <v>6</v>
      </c>
      <c r="G10" s="7">
        <v>7</v>
      </c>
      <c r="H10" s="6">
        <v>8</v>
      </c>
      <c r="I10" s="6">
        <v>9</v>
      </c>
      <c r="J10" s="7">
        <v>10</v>
      </c>
      <c r="K10" s="6">
        <v>13</v>
      </c>
    </row>
    <row r="11" spans="1:11" ht="30.75" customHeight="1" x14ac:dyDescent="0.25">
      <c r="A11" s="62" t="s">
        <v>49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30.75" customHeight="1" x14ac:dyDescent="0.25">
      <c r="A12" s="50" t="s">
        <v>12</v>
      </c>
      <c r="B12" s="50" t="s">
        <v>21</v>
      </c>
      <c r="C12" s="50" t="s">
        <v>35</v>
      </c>
      <c r="D12" s="50" t="s">
        <v>38</v>
      </c>
      <c r="E12" s="19" t="s">
        <v>20</v>
      </c>
      <c r="F12" s="28">
        <f>SUM(F13:F16)</f>
        <v>0</v>
      </c>
      <c r="G12" s="28">
        <f t="shared" ref="G12:J12" si="0">SUM(G13:G16)</f>
        <v>0</v>
      </c>
      <c r="H12" s="28">
        <f t="shared" si="0"/>
        <v>0</v>
      </c>
      <c r="I12" s="28">
        <f t="shared" si="0"/>
        <v>0</v>
      </c>
      <c r="J12" s="28">
        <f t="shared" si="0"/>
        <v>0</v>
      </c>
      <c r="K12" s="50" t="s">
        <v>45</v>
      </c>
    </row>
    <row r="13" spans="1:11" ht="30.75" customHeight="1" x14ac:dyDescent="0.25">
      <c r="A13" s="51"/>
      <c r="B13" s="51"/>
      <c r="C13" s="51"/>
      <c r="D13" s="51"/>
      <c r="E13" s="15" t="s">
        <v>17</v>
      </c>
      <c r="F13" s="28">
        <f>SUM(G13:J13)</f>
        <v>0</v>
      </c>
      <c r="G13" s="29">
        <v>0</v>
      </c>
      <c r="H13" s="29">
        <v>0</v>
      </c>
      <c r="I13" s="29">
        <v>0</v>
      </c>
      <c r="J13" s="29">
        <v>0</v>
      </c>
      <c r="K13" s="51"/>
    </row>
    <row r="14" spans="1:11" ht="30.75" customHeight="1" x14ac:dyDescent="0.25">
      <c r="A14" s="51"/>
      <c r="B14" s="51"/>
      <c r="C14" s="51"/>
      <c r="D14" s="51"/>
      <c r="E14" s="15" t="s">
        <v>18</v>
      </c>
      <c r="F14" s="28">
        <f>SUM(G14:J14)</f>
        <v>0</v>
      </c>
      <c r="G14" s="29">
        <v>0</v>
      </c>
      <c r="H14" s="29">
        <v>0</v>
      </c>
      <c r="I14" s="29">
        <v>0</v>
      </c>
      <c r="J14" s="29">
        <v>0</v>
      </c>
      <c r="K14" s="51"/>
    </row>
    <row r="15" spans="1:11" ht="30.75" customHeight="1" x14ac:dyDescent="0.25">
      <c r="A15" s="51"/>
      <c r="B15" s="51"/>
      <c r="C15" s="51"/>
      <c r="D15" s="51"/>
      <c r="E15" s="15" t="s">
        <v>33</v>
      </c>
      <c r="F15" s="28">
        <f>SUM(G15:J15)</f>
        <v>0</v>
      </c>
      <c r="G15" s="29">
        <v>0</v>
      </c>
      <c r="H15" s="29">
        <v>0</v>
      </c>
      <c r="I15" s="29">
        <v>0</v>
      </c>
      <c r="J15" s="29">
        <v>0</v>
      </c>
      <c r="K15" s="51"/>
    </row>
    <row r="16" spans="1:11" ht="30.75" customHeight="1" x14ac:dyDescent="0.25">
      <c r="A16" s="52"/>
      <c r="B16" s="52"/>
      <c r="C16" s="52"/>
      <c r="D16" s="52"/>
      <c r="E16" s="15" t="s">
        <v>19</v>
      </c>
      <c r="F16" s="28">
        <f>SUM(G16:J16)</f>
        <v>0</v>
      </c>
      <c r="G16" s="29">
        <v>0</v>
      </c>
      <c r="H16" s="29">
        <v>0</v>
      </c>
      <c r="I16" s="29">
        <v>0</v>
      </c>
      <c r="J16" s="29">
        <v>0</v>
      </c>
      <c r="K16" s="52"/>
    </row>
    <row r="17" spans="1:11" ht="30.75" customHeight="1" x14ac:dyDescent="0.25">
      <c r="A17" s="50" t="s">
        <v>13</v>
      </c>
      <c r="B17" s="71" t="s">
        <v>72</v>
      </c>
      <c r="C17" s="71" t="s">
        <v>35</v>
      </c>
      <c r="D17" s="71" t="s">
        <v>38</v>
      </c>
      <c r="E17" s="19" t="s">
        <v>20</v>
      </c>
      <c r="F17" s="28">
        <f>SUM(F18:F20)</f>
        <v>4000000</v>
      </c>
      <c r="G17" s="28">
        <f t="shared" ref="G17" si="1">SUM(G18:G20)</f>
        <v>1000000</v>
      </c>
      <c r="H17" s="28">
        <f t="shared" ref="H17" si="2">SUM(H18:H20)</f>
        <v>1000000</v>
      </c>
      <c r="I17" s="28">
        <f t="shared" ref="I17" si="3">SUM(I18:I20)</f>
        <v>1000000</v>
      </c>
      <c r="J17" s="28">
        <f t="shared" ref="J17" si="4">SUM(J18:J20)</f>
        <v>1000000</v>
      </c>
      <c r="K17" s="71" t="s">
        <v>41</v>
      </c>
    </row>
    <row r="18" spans="1:11" ht="30.75" customHeight="1" x14ac:dyDescent="0.25">
      <c r="A18" s="51"/>
      <c r="B18" s="72"/>
      <c r="C18" s="72"/>
      <c r="D18" s="72"/>
      <c r="E18" s="15" t="s">
        <v>17</v>
      </c>
      <c r="F18" s="28">
        <f>SUM(G18:J18)</f>
        <v>0</v>
      </c>
      <c r="G18" s="29">
        <v>0</v>
      </c>
      <c r="H18" s="29">
        <v>0</v>
      </c>
      <c r="I18" s="29">
        <v>0</v>
      </c>
      <c r="J18" s="29">
        <v>0</v>
      </c>
      <c r="K18" s="72"/>
    </row>
    <row r="19" spans="1:11" ht="30.75" customHeight="1" x14ac:dyDescent="0.25">
      <c r="A19" s="51"/>
      <c r="B19" s="72"/>
      <c r="C19" s="72"/>
      <c r="D19" s="72"/>
      <c r="E19" s="15" t="s">
        <v>18</v>
      </c>
      <c r="F19" s="28">
        <f>SUM(G19:J19)</f>
        <v>0</v>
      </c>
      <c r="G19" s="29">
        <v>0</v>
      </c>
      <c r="H19" s="29">
        <v>0</v>
      </c>
      <c r="I19" s="29">
        <v>0</v>
      </c>
      <c r="J19" s="29">
        <v>0</v>
      </c>
      <c r="K19" s="72"/>
    </row>
    <row r="20" spans="1:11" ht="30.75" customHeight="1" x14ac:dyDescent="0.25">
      <c r="A20" s="52"/>
      <c r="B20" s="73"/>
      <c r="C20" s="73"/>
      <c r="D20" s="73"/>
      <c r="E20" s="15" t="s">
        <v>33</v>
      </c>
      <c r="F20" s="28">
        <f>SUM(G20:J20)</f>
        <v>4000000</v>
      </c>
      <c r="G20" s="29">
        <v>1000000</v>
      </c>
      <c r="H20" s="29">
        <v>1000000</v>
      </c>
      <c r="I20" s="29">
        <v>1000000</v>
      </c>
      <c r="J20" s="29">
        <v>1000000</v>
      </c>
      <c r="K20" s="73"/>
    </row>
    <row r="21" spans="1:11" ht="30.75" customHeight="1" x14ac:dyDescent="0.25">
      <c r="A21" s="74" t="s">
        <v>14</v>
      </c>
      <c r="B21" s="74" t="s">
        <v>44</v>
      </c>
      <c r="C21" s="74" t="s">
        <v>36</v>
      </c>
      <c r="D21" s="74" t="s">
        <v>38</v>
      </c>
      <c r="E21" s="19" t="s">
        <v>20</v>
      </c>
      <c r="F21" s="28">
        <f>SUM(F22:F25)</f>
        <v>243572.32</v>
      </c>
      <c r="G21" s="28">
        <f>SUM(G22:G25)</f>
        <v>33572.32</v>
      </c>
      <c r="H21" s="28">
        <f>SUM(H22:H25)</f>
        <v>70000</v>
      </c>
      <c r="I21" s="28">
        <f>SUM(I22:I25)</f>
        <v>70000</v>
      </c>
      <c r="J21" s="28">
        <f>SUM(J22:J25)</f>
        <v>70000</v>
      </c>
      <c r="K21" s="74" t="s">
        <v>42</v>
      </c>
    </row>
    <row r="22" spans="1:11" ht="30.75" customHeight="1" x14ac:dyDescent="0.25">
      <c r="A22" s="74"/>
      <c r="B22" s="74"/>
      <c r="C22" s="74"/>
      <c r="D22" s="74"/>
      <c r="E22" s="15" t="s">
        <v>17</v>
      </c>
      <c r="F22" s="28">
        <f>SUM(G22:J22)</f>
        <v>0</v>
      </c>
      <c r="G22" s="29">
        <v>0</v>
      </c>
      <c r="H22" s="29">
        <v>0</v>
      </c>
      <c r="I22" s="29">
        <v>0</v>
      </c>
      <c r="J22" s="29">
        <v>0</v>
      </c>
      <c r="K22" s="74"/>
    </row>
    <row r="23" spans="1:11" ht="30.75" customHeight="1" x14ac:dyDescent="0.25">
      <c r="A23" s="74"/>
      <c r="B23" s="74"/>
      <c r="C23" s="74"/>
      <c r="D23" s="74"/>
      <c r="E23" s="15" t="s">
        <v>18</v>
      </c>
      <c r="F23" s="28">
        <f>SUM(G23:J23)</f>
        <v>0</v>
      </c>
      <c r="G23" s="29">
        <v>0</v>
      </c>
      <c r="H23" s="29">
        <v>0</v>
      </c>
      <c r="I23" s="29">
        <v>0</v>
      </c>
      <c r="J23" s="29">
        <v>0</v>
      </c>
      <c r="K23" s="74"/>
    </row>
    <row r="24" spans="1:11" ht="30.75" customHeight="1" x14ac:dyDescent="0.25">
      <c r="A24" s="74"/>
      <c r="B24" s="74"/>
      <c r="C24" s="74"/>
      <c r="D24" s="74"/>
      <c r="E24" s="15" t="s">
        <v>33</v>
      </c>
      <c r="F24" s="28">
        <f>SUM(G24:J24)</f>
        <v>243572.32</v>
      </c>
      <c r="G24" s="29">
        <v>33572.32</v>
      </c>
      <c r="H24" s="29">
        <v>70000</v>
      </c>
      <c r="I24" s="29">
        <v>70000</v>
      </c>
      <c r="J24" s="29">
        <v>70000</v>
      </c>
      <c r="K24" s="74"/>
    </row>
    <row r="25" spans="1:11" ht="30.75" customHeight="1" x14ac:dyDescent="0.25">
      <c r="A25" s="74"/>
      <c r="B25" s="74"/>
      <c r="C25" s="74"/>
      <c r="D25" s="74"/>
      <c r="E25" s="15" t="s">
        <v>19</v>
      </c>
      <c r="F25" s="28">
        <f>SUM(G25:J25)</f>
        <v>0</v>
      </c>
      <c r="G25" s="29">
        <v>0</v>
      </c>
      <c r="H25" s="29">
        <v>0</v>
      </c>
      <c r="I25" s="29">
        <v>0</v>
      </c>
      <c r="J25" s="29">
        <v>0</v>
      </c>
      <c r="K25" s="74"/>
    </row>
    <row r="26" spans="1:11" ht="30.75" customHeight="1" x14ac:dyDescent="0.25">
      <c r="A26" s="47" t="s">
        <v>39</v>
      </c>
      <c r="B26" s="50" t="s">
        <v>73</v>
      </c>
      <c r="C26" s="50" t="s">
        <v>36</v>
      </c>
      <c r="D26" s="50" t="s">
        <v>38</v>
      </c>
      <c r="E26" s="19" t="s">
        <v>20</v>
      </c>
      <c r="F26" s="28">
        <f>SUM(F27:F30)</f>
        <v>2000000</v>
      </c>
      <c r="G26" s="28">
        <f t="shared" ref="G26" si="5">SUM(G27:G30)</f>
        <v>500000</v>
      </c>
      <c r="H26" s="28">
        <f t="shared" ref="H26" si="6">SUM(H27:H30)</f>
        <v>500000</v>
      </c>
      <c r="I26" s="28">
        <f t="shared" ref="I26" si="7">SUM(I27:I30)</f>
        <v>500000</v>
      </c>
      <c r="J26" s="28">
        <f t="shared" ref="J26" si="8">SUM(J27:J30)</f>
        <v>500000</v>
      </c>
      <c r="K26" s="50" t="s">
        <v>76</v>
      </c>
    </row>
    <row r="27" spans="1:11" ht="30.75" customHeight="1" x14ac:dyDescent="0.25">
      <c r="A27" s="48"/>
      <c r="B27" s="51"/>
      <c r="C27" s="51"/>
      <c r="D27" s="51"/>
      <c r="E27" s="15" t="s">
        <v>17</v>
      </c>
      <c r="F27" s="28">
        <f>SUM(G27:J27)</f>
        <v>0</v>
      </c>
      <c r="G27" s="29">
        <v>0</v>
      </c>
      <c r="H27" s="29">
        <v>0</v>
      </c>
      <c r="I27" s="29">
        <v>0</v>
      </c>
      <c r="J27" s="29">
        <v>0</v>
      </c>
      <c r="K27" s="51"/>
    </row>
    <row r="28" spans="1:11" ht="30.75" customHeight="1" x14ac:dyDescent="0.25">
      <c r="A28" s="48"/>
      <c r="B28" s="51"/>
      <c r="C28" s="51"/>
      <c r="D28" s="51"/>
      <c r="E28" s="15" t="s">
        <v>18</v>
      </c>
      <c r="F28" s="28">
        <f>SUM(G28:J28)</f>
        <v>0</v>
      </c>
      <c r="G28" s="29">
        <v>0</v>
      </c>
      <c r="H28" s="29">
        <v>0</v>
      </c>
      <c r="I28" s="29">
        <v>0</v>
      </c>
      <c r="J28" s="29">
        <v>0</v>
      </c>
      <c r="K28" s="51"/>
    </row>
    <row r="29" spans="1:11" ht="30.75" customHeight="1" x14ac:dyDescent="0.25">
      <c r="A29" s="48"/>
      <c r="B29" s="51"/>
      <c r="C29" s="51"/>
      <c r="D29" s="51"/>
      <c r="E29" s="15" t="s">
        <v>33</v>
      </c>
      <c r="F29" s="28">
        <f>SUM(G29:J29)</f>
        <v>2000000</v>
      </c>
      <c r="G29" s="29">
        <v>500000</v>
      </c>
      <c r="H29" s="29">
        <v>500000</v>
      </c>
      <c r="I29" s="29">
        <v>500000</v>
      </c>
      <c r="J29" s="29">
        <v>500000</v>
      </c>
      <c r="K29" s="51"/>
    </row>
    <row r="30" spans="1:11" ht="30.75" customHeight="1" x14ac:dyDescent="0.25">
      <c r="A30" s="49"/>
      <c r="B30" s="52"/>
      <c r="C30" s="52"/>
      <c r="D30" s="52"/>
      <c r="E30" s="15" t="s">
        <v>19</v>
      </c>
      <c r="F30" s="28">
        <f>SUM(G30:J30)</f>
        <v>0</v>
      </c>
      <c r="G30" s="29">
        <v>0</v>
      </c>
      <c r="H30" s="29">
        <v>0</v>
      </c>
      <c r="I30" s="29">
        <v>0</v>
      </c>
      <c r="J30" s="29">
        <v>0</v>
      </c>
      <c r="K30" s="52"/>
    </row>
    <row r="31" spans="1:11" ht="35.25" customHeight="1" x14ac:dyDescent="0.25">
      <c r="A31" s="47" t="s">
        <v>69</v>
      </c>
      <c r="B31" s="50" t="s">
        <v>85</v>
      </c>
      <c r="C31" s="50" t="s">
        <v>36</v>
      </c>
      <c r="D31" s="50" t="s">
        <v>38</v>
      </c>
      <c r="E31" s="19" t="s">
        <v>20</v>
      </c>
      <c r="F31" s="28">
        <f>SUM(F32:F35)</f>
        <v>17386355.609999999</v>
      </c>
      <c r="G31" s="28">
        <f t="shared" ref="G31:J31" si="9">SUM(G32:G35)</f>
        <v>14386355.609999999</v>
      </c>
      <c r="H31" s="28">
        <f t="shared" si="9"/>
        <v>1000000</v>
      </c>
      <c r="I31" s="28">
        <f t="shared" si="9"/>
        <v>1000000</v>
      </c>
      <c r="J31" s="28">
        <f t="shared" si="9"/>
        <v>1000000</v>
      </c>
      <c r="K31" s="50" t="s">
        <v>74</v>
      </c>
    </row>
    <row r="32" spans="1:11" ht="35.25" customHeight="1" x14ac:dyDescent="0.25">
      <c r="A32" s="48"/>
      <c r="B32" s="51"/>
      <c r="C32" s="51"/>
      <c r="D32" s="51"/>
      <c r="E32" s="43" t="s">
        <v>17</v>
      </c>
      <c r="F32" s="28">
        <f>SUM(G32:J32)</f>
        <v>0</v>
      </c>
      <c r="G32" s="29">
        <v>0</v>
      </c>
      <c r="H32" s="29">
        <v>0</v>
      </c>
      <c r="I32" s="29">
        <v>0</v>
      </c>
      <c r="J32" s="29">
        <v>0</v>
      </c>
      <c r="K32" s="51"/>
    </row>
    <row r="33" spans="1:12" ht="35.25" customHeight="1" x14ac:dyDescent="0.25">
      <c r="A33" s="48"/>
      <c r="B33" s="51"/>
      <c r="C33" s="51"/>
      <c r="D33" s="51"/>
      <c r="E33" s="43" t="s">
        <v>18</v>
      </c>
      <c r="F33" s="28">
        <f>SUM(G33:J33)</f>
        <v>13629179</v>
      </c>
      <c r="G33" s="29">
        <v>13629179</v>
      </c>
      <c r="H33" s="29">
        <v>0</v>
      </c>
      <c r="I33" s="29">
        <v>0</v>
      </c>
      <c r="J33" s="29">
        <v>0</v>
      </c>
      <c r="K33" s="51"/>
    </row>
    <row r="34" spans="1:12" ht="35.25" customHeight="1" x14ac:dyDescent="0.25">
      <c r="A34" s="48"/>
      <c r="B34" s="51"/>
      <c r="C34" s="51"/>
      <c r="D34" s="51"/>
      <c r="E34" s="43" t="s">
        <v>33</v>
      </c>
      <c r="F34" s="28">
        <f>SUM(G34:J34)</f>
        <v>3757176.61</v>
      </c>
      <c r="G34" s="29">
        <v>757176.61</v>
      </c>
      <c r="H34" s="29">
        <v>1000000</v>
      </c>
      <c r="I34" s="29">
        <v>1000000</v>
      </c>
      <c r="J34" s="29">
        <v>1000000</v>
      </c>
      <c r="K34" s="51"/>
    </row>
    <row r="35" spans="1:12" ht="35.25" customHeight="1" x14ac:dyDescent="0.25">
      <c r="A35" s="49"/>
      <c r="B35" s="52"/>
      <c r="C35" s="52"/>
      <c r="D35" s="52"/>
      <c r="E35" s="43" t="s">
        <v>19</v>
      </c>
      <c r="F35" s="28">
        <f>SUM(G35:J35)</f>
        <v>0</v>
      </c>
      <c r="G35" s="29">
        <v>0</v>
      </c>
      <c r="H35" s="29">
        <v>0</v>
      </c>
      <c r="I35" s="29">
        <v>0</v>
      </c>
      <c r="J35" s="29">
        <v>0</v>
      </c>
      <c r="K35" s="52"/>
    </row>
    <row r="36" spans="1:12" ht="35.25" customHeight="1" x14ac:dyDescent="0.25">
      <c r="A36" s="47" t="s">
        <v>77</v>
      </c>
      <c r="B36" s="50" t="s">
        <v>70</v>
      </c>
      <c r="C36" s="50" t="s">
        <v>36</v>
      </c>
      <c r="D36" s="50" t="s">
        <v>38</v>
      </c>
      <c r="E36" s="19" t="s">
        <v>20</v>
      </c>
      <c r="F36" s="28">
        <f>SUM(F37:F40)</f>
        <v>3000000</v>
      </c>
      <c r="G36" s="28">
        <f t="shared" ref="G36:J36" si="10">SUM(G37:G40)</f>
        <v>0</v>
      </c>
      <c r="H36" s="28">
        <f t="shared" si="10"/>
        <v>1000000</v>
      </c>
      <c r="I36" s="28">
        <f t="shared" si="10"/>
        <v>1000000</v>
      </c>
      <c r="J36" s="28">
        <f t="shared" si="10"/>
        <v>1000000</v>
      </c>
      <c r="K36" s="50"/>
      <c r="L36" s="46"/>
    </row>
    <row r="37" spans="1:12" ht="35.25" customHeight="1" x14ac:dyDescent="0.25">
      <c r="A37" s="48"/>
      <c r="B37" s="51"/>
      <c r="C37" s="51"/>
      <c r="D37" s="51"/>
      <c r="E37" s="45" t="s">
        <v>17</v>
      </c>
      <c r="F37" s="28">
        <f>SUM(G37:J37)</f>
        <v>0</v>
      </c>
      <c r="G37" s="29">
        <v>0</v>
      </c>
      <c r="H37" s="29">
        <v>0</v>
      </c>
      <c r="I37" s="29">
        <v>0</v>
      </c>
      <c r="J37" s="29">
        <v>0</v>
      </c>
      <c r="K37" s="51"/>
    </row>
    <row r="38" spans="1:12" ht="35.25" customHeight="1" x14ac:dyDescent="0.25">
      <c r="A38" s="48"/>
      <c r="B38" s="51"/>
      <c r="C38" s="51"/>
      <c r="D38" s="51"/>
      <c r="E38" s="45" t="s">
        <v>18</v>
      </c>
      <c r="F38" s="28">
        <f>SUM(G38:J38)</f>
        <v>0</v>
      </c>
      <c r="G38" s="29">
        <v>0</v>
      </c>
      <c r="H38" s="29">
        <v>0</v>
      </c>
      <c r="I38" s="29">
        <v>0</v>
      </c>
      <c r="J38" s="29">
        <v>0</v>
      </c>
      <c r="K38" s="51"/>
    </row>
    <row r="39" spans="1:12" ht="35.25" customHeight="1" x14ac:dyDescent="0.25">
      <c r="A39" s="48"/>
      <c r="B39" s="51"/>
      <c r="C39" s="51"/>
      <c r="D39" s="51"/>
      <c r="E39" s="45" t="s">
        <v>33</v>
      </c>
      <c r="F39" s="28">
        <f>SUM(G39:J39)</f>
        <v>3000000</v>
      </c>
      <c r="G39" s="29">
        <v>0</v>
      </c>
      <c r="H39" s="29">
        <v>1000000</v>
      </c>
      <c r="I39" s="29">
        <v>1000000</v>
      </c>
      <c r="J39" s="29">
        <v>1000000</v>
      </c>
      <c r="K39" s="51"/>
    </row>
    <row r="40" spans="1:12" ht="35.25" customHeight="1" x14ac:dyDescent="0.25">
      <c r="A40" s="49"/>
      <c r="B40" s="52"/>
      <c r="C40" s="52"/>
      <c r="D40" s="52"/>
      <c r="E40" s="45" t="s">
        <v>19</v>
      </c>
      <c r="F40" s="28">
        <f>SUM(G40:J40)</f>
        <v>0</v>
      </c>
      <c r="G40" s="29">
        <v>0</v>
      </c>
      <c r="H40" s="29">
        <v>0</v>
      </c>
      <c r="I40" s="29">
        <v>0</v>
      </c>
      <c r="J40" s="29">
        <v>0</v>
      </c>
      <c r="K40" s="52"/>
    </row>
    <row r="41" spans="1:12" ht="35.25" customHeight="1" x14ac:dyDescent="0.25">
      <c r="A41" s="47" t="s">
        <v>78</v>
      </c>
      <c r="B41" s="50" t="s">
        <v>81</v>
      </c>
      <c r="C41" s="50" t="s">
        <v>36</v>
      </c>
      <c r="D41" s="50" t="s">
        <v>38</v>
      </c>
      <c r="E41" s="19" t="s">
        <v>20</v>
      </c>
      <c r="F41" s="28">
        <f>SUM(F42:F45)</f>
        <v>2620183.9899999998</v>
      </c>
      <c r="G41" s="28">
        <f t="shared" ref="G41:J41" si="11">SUM(G42:G45)</f>
        <v>2620183.9899999998</v>
      </c>
      <c r="H41" s="28">
        <f t="shared" si="11"/>
        <v>0</v>
      </c>
      <c r="I41" s="28">
        <f t="shared" si="11"/>
        <v>0</v>
      </c>
      <c r="J41" s="28">
        <f t="shared" si="11"/>
        <v>0</v>
      </c>
      <c r="K41" s="50"/>
      <c r="L41" s="46"/>
    </row>
    <row r="42" spans="1:12" ht="35.25" customHeight="1" x14ac:dyDescent="0.25">
      <c r="A42" s="48"/>
      <c r="B42" s="51"/>
      <c r="C42" s="51"/>
      <c r="D42" s="51"/>
      <c r="E42" s="44" t="s">
        <v>17</v>
      </c>
      <c r="F42" s="28">
        <f>SUM(G42:J42)</f>
        <v>0</v>
      </c>
      <c r="G42" s="29">
        <v>0</v>
      </c>
      <c r="H42" s="29">
        <v>0</v>
      </c>
      <c r="I42" s="29">
        <v>0</v>
      </c>
      <c r="J42" s="29">
        <v>0</v>
      </c>
      <c r="K42" s="51"/>
    </row>
    <row r="43" spans="1:12" ht="35.25" customHeight="1" x14ac:dyDescent="0.25">
      <c r="A43" s="48"/>
      <c r="B43" s="51"/>
      <c r="C43" s="51"/>
      <c r="D43" s="51"/>
      <c r="E43" s="44" t="s">
        <v>18</v>
      </c>
      <c r="F43" s="28">
        <f>SUM(G43:J43)</f>
        <v>2482279.5699999998</v>
      </c>
      <c r="G43" s="29">
        <v>2482279.5699999998</v>
      </c>
      <c r="H43" s="29">
        <v>0</v>
      </c>
      <c r="I43" s="29">
        <v>0</v>
      </c>
      <c r="J43" s="29">
        <v>0</v>
      </c>
      <c r="K43" s="51"/>
    </row>
    <row r="44" spans="1:12" ht="35.25" customHeight="1" x14ac:dyDescent="0.25">
      <c r="A44" s="48"/>
      <c r="B44" s="51"/>
      <c r="C44" s="51"/>
      <c r="D44" s="51"/>
      <c r="E44" s="44" t="s">
        <v>33</v>
      </c>
      <c r="F44" s="28">
        <f>SUM(G44:J44)</f>
        <v>137904.42000000001</v>
      </c>
      <c r="G44" s="29">
        <v>137904.42000000001</v>
      </c>
      <c r="H44" s="29">
        <v>0</v>
      </c>
      <c r="I44" s="29">
        <v>0</v>
      </c>
      <c r="J44" s="29">
        <v>0</v>
      </c>
      <c r="K44" s="51"/>
    </row>
    <row r="45" spans="1:12" ht="35.25" customHeight="1" x14ac:dyDescent="0.25">
      <c r="A45" s="49"/>
      <c r="B45" s="52"/>
      <c r="C45" s="52"/>
      <c r="D45" s="52"/>
      <c r="E45" s="44" t="s">
        <v>19</v>
      </c>
      <c r="F45" s="28">
        <f>SUM(G45:J45)</f>
        <v>0</v>
      </c>
      <c r="G45" s="29">
        <v>0</v>
      </c>
      <c r="H45" s="29">
        <v>0</v>
      </c>
      <c r="I45" s="29">
        <v>0</v>
      </c>
      <c r="J45" s="29">
        <v>0</v>
      </c>
      <c r="K45" s="52"/>
    </row>
    <row r="46" spans="1:12" ht="35.25" customHeight="1" x14ac:dyDescent="0.25">
      <c r="A46" s="47" t="s">
        <v>79</v>
      </c>
      <c r="B46" s="50" t="s">
        <v>82</v>
      </c>
      <c r="C46" s="50" t="s">
        <v>36</v>
      </c>
      <c r="D46" s="50" t="s">
        <v>38</v>
      </c>
      <c r="E46" s="19" t="s">
        <v>20</v>
      </c>
      <c r="F46" s="28">
        <f>SUM(F47:F50)</f>
        <v>4717700</v>
      </c>
      <c r="G46" s="28">
        <f t="shared" ref="G46:J46" si="12">SUM(G47:G50)</f>
        <v>4717700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50"/>
    </row>
    <row r="47" spans="1:12" ht="35.25" customHeight="1" x14ac:dyDescent="0.25">
      <c r="A47" s="48"/>
      <c r="B47" s="51"/>
      <c r="C47" s="51"/>
      <c r="D47" s="51"/>
      <c r="E47" s="44" t="s">
        <v>17</v>
      </c>
      <c r="F47" s="28">
        <f>SUM(G47:J47)</f>
        <v>0</v>
      </c>
      <c r="G47" s="29">
        <v>0</v>
      </c>
      <c r="H47" s="29">
        <v>0</v>
      </c>
      <c r="I47" s="29">
        <v>0</v>
      </c>
      <c r="J47" s="29">
        <v>0</v>
      </c>
      <c r="K47" s="51"/>
    </row>
    <row r="48" spans="1:12" ht="35.25" customHeight="1" x14ac:dyDescent="0.25">
      <c r="A48" s="48"/>
      <c r="B48" s="51"/>
      <c r="C48" s="51"/>
      <c r="D48" s="51"/>
      <c r="E48" s="44" t="s">
        <v>18</v>
      </c>
      <c r="F48" s="28">
        <f>SUM(G48:J48)</f>
        <v>4469400</v>
      </c>
      <c r="G48" s="29">
        <v>4469400</v>
      </c>
      <c r="H48" s="29">
        <v>0</v>
      </c>
      <c r="I48" s="29">
        <v>0</v>
      </c>
      <c r="J48" s="29">
        <v>0</v>
      </c>
      <c r="K48" s="51"/>
    </row>
    <row r="49" spans="1:11" ht="35.25" customHeight="1" x14ac:dyDescent="0.25">
      <c r="A49" s="48"/>
      <c r="B49" s="51"/>
      <c r="C49" s="51"/>
      <c r="D49" s="51"/>
      <c r="E49" s="44" t="s">
        <v>33</v>
      </c>
      <c r="F49" s="28">
        <f>SUM(G49:J49)</f>
        <v>248300</v>
      </c>
      <c r="G49" s="29">
        <v>248300</v>
      </c>
      <c r="H49" s="29">
        <v>0</v>
      </c>
      <c r="I49" s="29">
        <v>0</v>
      </c>
      <c r="J49" s="29">
        <v>0</v>
      </c>
      <c r="K49" s="51"/>
    </row>
    <row r="50" spans="1:11" ht="35.25" customHeight="1" x14ac:dyDescent="0.25">
      <c r="A50" s="49"/>
      <c r="B50" s="52"/>
      <c r="C50" s="52"/>
      <c r="D50" s="52"/>
      <c r="E50" s="44" t="s">
        <v>19</v>
      </c>
      <c r="F50" s="28">
        <f>SUM(G50:J50)</f>
        <v>0</v>
      </c>
      <c r="G50" s="29">
        <v>0</v>
      </c>
      <c r="H50" s="29">
        <v>0</v>
      </c>
      <c r="I50" s="29">
        <v>0</v>
      </c>
      <c r="J50" s="29">
        <v>0</v>
      </c>
      <c r="K50" s="52"/>
    </row>
    <row r="51" spans="1:11" ht="35.25" customHeight="1" x14ac:dyDescent="0.25">
      <c r="A51" s="47" t="s">
        <v>80</v>
      </c>
      <c r="B51" s="50" t="s">
        <v>83</v>
      </c>
      <c r="C51" s="50" t="s">
        <v>36</v>
      </c>
      <c r="D51" s="50" t="s">
        <v>38</v>
      </c>
      <c r="E51" s="19" t="s">
        <v>20</v>
      </c>
      <c r="F51" s="28">
        <f>SUM(F52:F55)</f>
        <v>2848709.17</v>
      </c>
      <c r="G51" s="28">
        <f t="shared" ref="G51:J51" si="13">SUM(G52:G55)</f>
        <v>2848709.17</v>
      </c>
      <c r="H51" s="28">
        <f t="shared" si="13"/>
        <v>0</v>
      </c>
      <c r="I51" s="28">
        <f t="shared" si="13"/>
        <v>0</v>
      </c>
      <c r="J51" s="28">
        <f t="shared" si="13"/>
        <v>0</v>
      </c>
      <c r="K51" s="50"/>
    </row>
    <row r="52" spans="1:11" ht="35.25" customHeight="1" x14ac:dyDescent="0.25">
      <c r="A52" s="48"/>
      <c r="B52" s="51"/>
      <c r="C52" s="51"/>
      <c r="D52" s="51"/>
      <c r="E52" s="44" t="s">
        <v>17</v>
      </c>
      <c r="F52" s="28">
        <f>SUM(G52:J52)</f>
        <v>0</v>
      </c>
      <c r="G52" s="29">
        <v>0</v>
      </c>
      <c r="H52" s="29">
        <v>0</v>
      </c>
      <c r="I52" s="29">
        <v>0</v>
      </c>
      <c r="J52" s="29">
        <v>0</v>
      </c>
      <c r="K52" s="51"/>
    </row>
    <row r="53" spans="1:11" ht="35.25" customHeight="1" x14ac:dyDescent="0.25">
      <c r="A53" s="48"/>
      <c r="B53" s="51"/>
      <c r="C53" s="51"/>
      <c r="D53" s="51"/>
      <c r="E53" s="44" t="s">
        <v>18</v>
      </c>
      <c r="F53" s="28">
        <f>SUM(G53:J53)</f>
        <v>2698777.11</v>
      </c>
      <c r="G53" s="29">
        <v>2698777.11</v>
      </c>
      <c r="H53" s="29">
        <v>0</v>
      </c>
      <c r="I53" s="29">
        <v>0</v>
      </c>
      <c r="J53" s="29">
        <v>0</v>
      </c>
      <c r="K53" s="51"/>
    </row>
    <row r="54" spans="1:11" ht="35.25" customHeight="1" x14ac:dyDescent="0.25">
      <c r="A54" s="48"/>
      <c r="B54" s="51"/>
      <c r="C54" s="51"/>
      <c r="D54" s="51"/>
      <c r="E54" s="44" t="s">
        <v>33</v>
      </c>
      <c r="F54" s="28">
        <f>SUM(G54:J54)</f>
        <v>149932.06</v>
      </c>
      <c r="G54" s="29">
        <v>149932.06</v>
      </c>
      <c r="H54" s="29">
        <v>0</v>
      </c>
      <c r="I54" s="29">
        <v>0</v>
      </c>
      <c r="J54" s="29">
        <v>0</v>
      </c>
      <c r="K54" s="51"/>
    </row>
    <row r="55" spans="1:11" ht="35.25" customHeight="1" x14ac:dyDescent="0.25">
      <c r="A55" s="49"/>
      <c r="B55" s="52"/>
      <c r="C55" s="52"/>
      <c r="D55" s="52"/>
      <c r="E55" s="44" t="s">
        <v>19</v>
      </c>
      <c r="F55" s="28">
        <f>SUM(G55:J55)</f>
        <v>0</v>
      </c>
      <c r="G55" s="29">
        <v>0</v>
      </c>
      <c r="H55" s="29">
        <v>0</v>
      </c>
      <c r="I55" s="29">
        <v>0</v>
      </c>
      <c r="J55" s="29">
        <v>0</v>
      </c>
      <c r="K55" s="52"/>
    </row>
    <row r="56" spans="1:11" ht="35.25" customHeight="1" x14ac:dyDescent="0.25">
      <c r="A56" s="47" t="s">
        <v>86</v>
      </c>
      <c r="B56" s="50" t="s">
        <v>84</v>
      </c>
      <c r="C56" s="50" t="s">
        <v>36</v>
      </c>
      <c r="D56" s="50" t="s">
        <v>38</v>
      </c>
      <c r="E56" s="19" t="s">
        <v>20</v>
      </c>
      <c r="F56" s="28">
        <f>SUM(F57:F60)</f>
        <v>4199762.45</v>
      </c>
      <c r="G56" s="28">
        <f t="shared" ref="G56:J56" si="14">SUM(G57:G60)</f>
        <v>4199762.45</v>
      </c>
      <c r="H56" s="28">
        <f t="shared" si="14"/>
        <v>0</v>
      </c>
      <c r="I56" s="28">
        <f t="shared" si="14"/>
        <v>0</v>
      </c>
      <c r="J56" s="28">
        <f t="shared" si="14"/>
        <v>0</v>
      </c>
      <c r="K56" s="50"/>
    </row>
    <row r="57" spans="1:11" ht="35.25" customHeight="1" x14ac:dyDescent="0.25">
      <c r="A57" s="48"/>
      <c r="B57" s="51"/>
      <c r="C57" s="51"/>
      <c r="D57" s="51"/>
      <c r="E57" s="44" t="s">
        <v>17</v>
      </c>
      <c r="F57" s="28">
        <f>SUM(G57:J57)</f>
        <v>0</v>
      </c>
      <c r="G57" s="29">
        <v>0</v>
      </c>
      <c r="H57" s="29">
        <v>0</v>
      </c>
      <c r="I57" s="29">
        <v>0</v>
      </c>
      <c r="J57" s="29">
        <v>0</v>
      </c>
      <c r="K57" s="51"/>
    </row>
    <row r="58" spans="1:11" ht="35.25" customHeight="1" x14ac:dyDescent="0.25">
      <c r="A58" s="48"/>
      <c r="B58" s="51"/>
      <c r="C58" s="51"/>
      <c r="D58" s="51"/>
      <c r="E58" s="44" t="s">
        <v>18</v>
      </c>
      <c r="F58" s="28">
        <f>SUM(G58:J58)</f>
        <v>3978722.32</v>
      </c>
      <c r="G58" s="29">
        <v>3978722.32</v>
      </c>
      <c r="H58" s="29">
        <v>0</v>
      </c>
      <c r="I58" s="29">
        <v>0</v>
      </c>
      <c r="J58" s="29">
        <v>0</v>
      </c>
      <c r="K58" s="51"/>
    </row>
    <row r="59" spans="1:11" ht="35.25" customHeight="1" x14ac:dyDescent="0.25">
      <c r="A59" s="48"/>
      <c r="B59" s="51"/>
      <c r="C59" s="51"/>
      <c r="D59" s="51"/>
      <c r="E59" s="44" t="s">
        <v>33</v>
      </c>
      <c r="F59" s="28">
        <f>SUM(G59:J59)</f>
        <v>221040.13</v>
      </c>
      <c r="G59" s="29">
        <v>221040.13</v>
      </c>
      <c r="H59" s="29">
        <v>0</v>
      </c>
      <c r="I59" s="29">
        <v>0</v>
      </c>
      <c r="J59" s="29">
        <v>0</v>
      </c>
      <c r="K59" s="51"/>
    </row>
    <row r="60" spans="1:11" ht="35.25" customHeight="1" x14ac:dyDescent="0.25">
      <c r="A60" s="49"/>
      <c r="B60" s="52"/>
      <c r="C60" s="52"/>
      <c r="D60" s="52"/>
      <c r="E60" s="44" t="s">
        <v>19</v>
      </c>
      <c r="F60" s="28">
        <f>SUM(G60:J60)</f>
        <v>0</v>
      </c>
      <c r="G60" s="29">
        <v>0</v>
      </c>
      <c r="H60" s="29">
        <v>0</v>
      </c>
      <c r="I60" s="29">
        <v>0</v>
      </c>
      <c r="J60" s="29">
        <v>0</v>
      </c>
      <c r="K60" s="52"/>
    </row>
    <row r="61" spans="1:11" ht="30.75" customHeight="1" x14ac:dyDescent="0.25">
      <c r="A61" s="65" t="s">
        <v>50</v>
      </c>
      <c r="B61" s="66"/>
      <c r="C61" s="66"/>
      <c r="D61" s="66"/>
      <c r="E61" s="66"/>
      <c r="F61" s="66"/>
      <c r="G61" s="66"/>
      <c r="H61" s="66"/>
      <c r="I61" s="66"/>
      <c r="J61" s="66"/>
      <c r="K61" s="67"/>
    </row>
    <row r="62" spans="1:11" ht="30.75" customHeight="1" x14ac:dyDescent="0.25">
      <c r="A62" s="74" t="s">
        <v>15</v>
      </c>
      <c r="B62" s="74" t="s">
        <v>48</v>
      </c>
      <c r="C62" s="74" t="s">
        <v>35</v>
      </c>
      <c r="D62" s="74" t="s">
        <v>38</v>
      </c>
      <c r="E62" s="19" t="s">
        <v>20</v>
      </c>
      <c r="F62" s="28">
        <f>SUM(F63:F66)</f>
        <v>210000</v>
      </c>
      <c r="G62" s="28">
        <f t="shared" ref="G62" si="15">SUM(G63:G66)</f>
        <v>0</v>
      </c>
      <c r="H62" s="28">
        <f t="shared" ref="H62" si="16">SUM(H63:H66)</f>
        <v>70000</v>
      </c>
      <c r="I62" s="28">
        <f t="shared" ref="I62" si="17">SUM(I63:I66)</f>
        <v>70000</v>
      </c>
      <c r="J62" s="28">
        <f t="shared" ref="J62" si="18">SUM(J63:J66)</f>
        <v>70000</v>
      </c>
      <c r="K62" s="75" t="s">
        <v>67</v>
      </c>
    </row>
    <row r="63" spans="1:11" ht="30.75" customHeight="1" x14ac:dyDescent="0.25">
      <c r="A63" s="74"/>
      <c r="B63" s="74"/>
      <c r="C63" s="74"/>
      <c r="D63" s="74"/>
      <c r="E63" s="15" t="s">
        <v>17</v>
      </c>
      <c r="F63" s="28">
        <f>SUM(G63:J63)</f>
        <v>0</v>
      </c>
      <c r="G63" s="29">
        <v>0</v>
      </c>
      <c r="H63" s="29">
        <v>0</v>
      </c>
      <c r="I63" s="29">
        <v>0</v>
      </c>
      <c r="J63" s="29">
        <v>0</v>
      </c>
      <c r="K63" s="75"/>
    </row>
    <row r="64" spans="1:11" ht="30.75" customHeight="1" x14ac:dyDescent="0.25">
      <c r="A64" s="74"/>
      <c r="B64" s="74"/>
      <c r="C64" s="74"/>
      <c r="D64" s="74"/>
      <c r="E64" s="15" t="s">
        <v>18</v>
      </c>
      <c r="F64" s="28">
        <f>SUM(G64:J64)</f>
        <v>0</v>
      </c>
      <c r="G64" s="29">
        <v>0</v>
      </c>
      <c r="H64" s="29">
        <v>0</v>
      </c>
      <c r="I64" s="29">
        <v>0</v>
      </c>
      <c r="J64" s="29">
        <v>0</v>
      </c>
      <c r="K64" s="75"/>
    </row>
    <row r="65" spans="1:13" ht="30.75" customHeight="1" x14ac:dyDescent="0.25">
      <c r="A65" s="74"/>
      <c r="B65" s="74"/>
      <c r="C65" s="74"/>
      <c r="D65" s="74"/>
      <c r="E65" s="15" t="s">
        <v>33</v>
      </c>
      <c r="F65" s="28">
        <f>SUM(G65:J65)</f>
        <v>210000</v>
      </c>
      <c r="G65" s="29">
        <v>0</v>
      </c>
      <c r="H65" s="29">
        <v>70000</v>
      </c>
      <c r="I65" s="29">
        <v>70000</v>
      </c>
      <c r="J65" s="29">
        <v>70000</v>
      </c>
      <c r="K65" s="75"/>
    </row>
    <row r="66" spans="1:13" ht="30.75" customHeight="1" x14ac:dyDescent="0.25">
      <c r="A66" s="74"/>
      <c r="B66" s="74"/>
      <c r="C66" s="74"/>
      <c r="D66" s="74"/>
      <c r="E66" s="15" t="s">
        <v>19</v>
      </c>
      <c r="F66" s="28">
        <f>SUM(G66:J66)</f>
        <v>0</v>
      </c>
      <c r="G66" s="29">
        <v>0</v>
      </c>
      <c r="H66" s="29">
        <v>0</v>
      </c>
      <c r="I66" s="29">
        <v>0</v>
      </c>
      <c r="J66" s="29">
        <v>0</v>
      </c>
      <c r="K66" s="75"/>
    </row>
    <row r="67" spans="1:13" x14ac:dyDescent="0.25">
      <c r="A67" s="65" t="s">
        <v>51</v>
      </c>
      <c r="B67" s="66"/>
      <c r="C67" s="66"/>
      <c r="D67" s="66"/>
      <c r="E67" s="66"/>
      <c r="F67" s="66"/>
      <c r="G67" s="66"/>
      <c r="H67" s="66"/>
      <c r="I67" s="66"/>
      <c r="J67" s="66"/>
      <c r="K67" s="67"/>
    </row>
    <row r="68" spans="1:13" ht="43.5" customHeight="1" x14ac:dyDescent="0.25">
      <c r="A68" s="74" t="s">
        <v>40</v>
      </c>
      <c r="B68" s="74" t="s">
        <v>75</v>
      </c>
      <c r="C68" s="74" t="s">
        <v>35</v>
      </c>
      <c r="D68" s="74" t="s">
        <v>38</v>
      </c>
      <c r="E68" s="19" t="s">
        <v>20</v>
      </c>
      <c r="F68" s="28">
        <f>SUM(F69:F72)</f>
        <v>6261908.3399999999</v>
      </c>
      <c r="G68" s="28">
        <f t="shared" ref="G68" si="19">SUM(G69:G72)</f>
        <v>2125820.1</v>
      </c>
      <c r="H68" s="28">
        <f t="shared" ref="H68" si="20">SUM(H69:H72)</f>
        <v>2068044.12</v>
      </c>
      <c r="I68" s="28">
        <f t="shared" ref="I68" si="21">SUM(I69:I72)</f>
        <v>2068044.12</v>
      </c>
      <c r="J68" s="28">
        <f t="shared" ref="J68" si="22">SUM(J69:J72)</f>
        <v>0</v>
      </c>
      <c r="K68" s="75" t="s">
        <v>43</v>
      </c>
    </row>
    <row r="69" spans="1:13" ht="43.5" customHeight="1" x14ac:dyDescent="0.25">
      <c r="A69" s="74"/>
      <c r="B69" s="74"/>
      <c r="C69" s="74"/>
      <c r="D69" s="74"/>
      <c r="E69" s="15" t="s">
        <v>17</v>
      </c>
      <c r="F69" s="28">
        <f t="shared" ref="F69:F74" si="23">SUM(G69:J69)</f>
        <v>0</v>
      </c>
      <c r="G69" s="29">
        <v>0</v>
      </c>
      <c r="H69" s="29">
        <v>0</v>
      </c>
      <c r="I69" s="29">
        <v>0</v>
      </c>
      <c r="J69" s="29">
        <v>0</v>
      </c>
      <c r="K69" s="75"/>
    </row>
    <row r="70" spans="1:13" ht="43.5" customHeight="1" x14ac:dyDescent="0.25">
      <c r="A70" s="74"/>
      <c r="B70" s="74"/>
      <c r="C70" s="74"/>
      <c r="D70" s="74"/>
      <c r="E70" s="15" t="s">
        <v>18</v>
      </c>
      <c r="F70" s="28">
        <f t="shared" si="23"/>
        <v>4731908.34</v>
      </c>
      <c r="G70" s="29">
        <v>1595820.1</v>
      </c>
      <c r="H70" s="29">
        <v>1568044.12</v>
      </c>
      <c r="I70" s="29">
        <v>1568044.12</v>
      </c>
      <c r="J70" s="29">
        <v>0</v>
      </c>
      <c r="K70" s="75"/>
    </row>
    <row r="71" spans="1:13" ht="43.5" customHeight="1" x14ac:dyDescent="0.25">
      <c r="A71" s="74"/>
      <c r="B71" s="74"/>
      <c r="C71" s="74"/>
      <c r="D71" s="74"/>
      <c r="E71" s="15" t="s">
        <v>33</v>
      </c>
      <c r="F71" s="28">
        <f t="shared" si="23"/>
        <v>1530000</v>
      </c>
      <c r="G71" s="29">
        <v>530000</v>
      </c>
      <c r="H71" s="29">
        <v>500000</v>
      </c>
      <c r="I71" s="29">
        <v>500000</v>
      </c>
      <c r="J71" s="29">
        <v>0</v>
      </c>
      <c r="K71" s="75"/>
      <c r="M71" s="46">
        <f>G70-G71</f>
        <v>1065820.1000000001</v>
      </c>
    </row>
    <row r="72" spans="1:13" ht="43.5" customHeight="1" x14ac:dyDescent="0.25">
      <c r="A72" s="74"/>
      <c r="B72" s="74"/>
      <c r="C72" s="74"/>
      <c r="D72" s="74"/>
      <c r="E72" s="15" t="s">
        <v>19</v>
      </c>
      <c r="F72" s="28">
        <f t="shared" si="23"/>
        <v>0</v>
      </c>
      <c r="G72" s="29">
        <v>0</v>
      </c>
      <c r="H72" s="29">
        <v>0</v>
      </c>
      <c r="I72" s="29">
        <v>0</v>
      </c>
      <c r="J72" s="29">
        <v>0</v>
      </c>
      <c r="K72" s="75"/>
    </row>
    <row r="73" spans="1:13" ht="30.75" customHeight="1" x14ac:dyDescent="0.25">
      <c r="A73" s="55" t="s">
        <v>16</v>
      </c>
      <c r="B73" s="56"/>
      <c r="C73" s="56"/>
      <c r="D73" s="57"/>
      <c r="E73" s="20" t="s">
        <v>17</v>
      </c>
      <c r="F73" s="30">
        <f t="shared" si="23"/>
        <v>0</v>
      </c>
      <c r="G73" s="42">
        <f>G13+G18+G22+G27+G63+G69</f>
        <v>0</v>
      </c>
      <c r="H73" s="31">
        <f>H13+H18+H22+H27+H63+H69</f>
        <v>0</v>
      </c>
      <c r="I73" s="31">
        <f>I13+I18+I22+I27+I63+I69</f>
        <v>0</v>
      </c>
      <c r="J73" s="31">
        <f>J13+J18+J22+J27+J63+J69</f>
        <v>0</v>
      </c>
      <c r="K73" s="68"/>
    </row>
    <row r="74" spans="1:13" ht="30.75" customHeight="1" x14ac:dyDescent="0.25">
      <c r="A74" s="55"/>
      <c r="B74" s="56"/>
      <c r="C74" s="56"/>
      <c r="D74" s="57"/>
      <c r="E74" s="21" t="s">
        <v>18</v>
      </c>
      <c r="F74" s="32">
        <f t="shared" si="23"/>
        <v>18361087.34</v>
      </c>
      <c r="G74" s="42">
        <f>G14+G19+G23+G28+G33+G64+G70</f>
        <v>15224999.1</v>
      </c>
      <c r="H74" s="42">
        <f t="shared" ref="H74:J74" si="24">H14+H19+H23+H28+H33+H64+H70</f>
        <v>1568044.12</v>
      </c>
      <c r="I74" s="42">
        <f t="shared" si="24"/>
        <v>1568044.12</v>
      </c>
      <c r="J74" s="42">
        <f t="shared" si="24"/>
        <v>0</v>
      </c>
      <c r="K74" s="69"/>
    </row>
    <row r="75" spans="1:13" ht="30.75" customHeight="1" x14ac:dyDescent="0.25">
      <c r="A75" s="55"/>
      <c r="B75" s="56"/>
      <c r="C75" s="56"/>
      <c r="D75" s="57"/>
      <c r="E75" s="21" t="s">
        <v>33</v>
      </c>
      <c r="F75" s="32">
        <f t="shared" ref="F75:F76" si="25">SUM(G75:J75)</f>
        <v>11740748.93</v>
      </c>
      <c r="G75" s="42">
        <f>G15+G20+G24+G29+G34+G65+G71</f>
        <v>2820748.9299999997</v>
      </c>
      <c r="H75" s="42">
        <f t="shared" ref="H75:J75" si="26">H15+H20+H24+H29+H34+H65+H71</f>
        <v>3140000</v>
      </c>
      <c r="I75" s="42">
        <f t="shared" si="26"/>
        <v>3140000</v>
      </c>
      <c r="J75" s="42">
        <f t="shared" si="26"/>
        <v>2640000</v>
      </c>
      <c r="K75" s="69"/>
    </row>
    <row r="76" spans="1:13" ht="30.75" customHeight="1" x14ac:dyDescent="0.25">
      <c r="A76" s="55"/>
      <c r="B76" s="56"/>
      <c r="C76" s="56"/>
      <c r="D76" s="57"/>
      <c r="E76" s="21" t="s">
        <v>19</v>
      </c>
      <c r="F76" s="32">
        <f t="shared" si="25"/>
        <v>0</v>
      </c>
      <c r="G76" s="42">
        <f>G16+G25+G30+G66+G72</f>
        <v>0</v>
      </c>
      <c r="H76" s="31">
        <f>H16+H25+H30+H66+H72</f>
        <v>0</v>
      </c>
      <c r="I76" s="31">
        <f>I16+I25+I30+I66+I72</f>
        <v>0</v>
      </c>
      <c r="J76" s="31">
        <f>J16+J25+J30+J66+J72</f>
        <v>0</v>
      </c>
      <c r="K76" s="69"/>
    </row>
    <row r="77" spans="1:13" ht="30.75" customHeight="1" thickBot="1" x14ac:dyDescent="0.3">
      <c r="A77" s="58"/>
      <c r="B77" s="59"/>
      <c r="C77" s="59"/>
      <c r="D77" s="60"/>
      <c r="E77" s="22" t="s">
        <v>20</v>
      </c>
      <c r="F77" s="33">
        <f>SUM(G77:J77)</f>
        <v>30101836.270000003</v>
      </c>
      <c r="G77" s="35">
        <f>SUM(G73:G76)</f>
        <v>18045748.030000001</v>
      </c>
      <c r="H77" s="34">
        <f t="shared" ref="H77:I77" si="27">SUM(H73:H76)</f>
        <v>4708044.12</v>
      </c>
      <c r="I77" s="34">
        <f t="shared" si="27"/>
        <v>4708044.12</v>
      </c>
      <c r="J77" s="35">
        <f>SUM(J73:J76)</f>
        <v>2640000</v>
      </c>
      <c r="K77" s="70"/>
    </row>
    <row r="78" spans="1:13" x14ac:dyDescent="0.25">
      <c r="J78" s="11"/>
    </row>
    <row r="79" spans="1:13" x14ac:dyDescent="0.25">
      <c r="J79" s="11"/>
    </row>
  </sheetData>
  <mergeCells count="73">
    <mergeCell ref="A36:A40"/>
    <mergeCell ref="B36:B40"/>
    <mergeCell ref="C36:C40"/>
    <mergeCell ref="D36:D40"/>
    <mergeCell ref="K36:K40"/>
    <mergeCell ref="A31:A35"/>
    <mergeCell ref="B31:B35"/>
    <mergeCell ref="C31:C35"/>
    <mergeCell ref="D31:D35"/>
    <mergeCell ref="K31:K35"/>
    <mergeCell ref="A41:A45"/>
    <mergeCell ref="B41:B45"/>
    <mergeCell ref="C41:C45"/>
    <mergeCell ref="D41:D45"/>
    <mergeCell ref="K41:K45"/>
    <mergeCell ref="K12:K16"/>
    <mergeCell ref="D12:D16"/>
    <mergeCell ref="C12:C16"/>
    <mergeCell ref="B12:B16"/>
    <mergeCell ref="A12:A16"/>
    <mergeCell ref="A62:A66"/>
    <mergeCell ref="B62:B66"/>
    <mergeCell ref="C62:C66"/>
    <mergeCell ref="D62:D66"/>
    <mergeCell ref="K62:K66"/>
    <mergeCell ref="A68:A72"/>
    <mergeCell ref="B68:B72"/>
    <mergeCell ref="C68:C72"/>
    <mergeCell ref="D68:D72"/>
    <mergeCell ref="K68:K72"/>
    <mergeCell ref="D17:D20"/>
    <mergeCell ref="K17:K20"/>
    <mergeCell ref="A26:A30"/>
    <mergeCell ref="B26:B30"/>
    <mergeCell ref="C26:C30"/>
    <mergeCell ref="D26:D30"/>
    <mergeCell ref="K26:K30"/>
    <mergeCell ref="A21:A25"/>
    <mergeCell ref="B21:B25"/>
    <mergeCell ref="C21:C25"/>
    <mergeCell ref="D21:D25"/>
    <mergeCell ref="K21:K25"/>
    <mergeCell ref="B6:K6"/>
    <mergeCell ref="A73:D77"/>
    <mergeCell ref="K8:K9"/>
    <mergeCell ref="A11:K11"/>
    <mergeCell ref="F8:J8"/>
    <mergeCell ref="E8:E9"/>
    <mergeCell ref="A8:A9"/>
    <mergeCell ref="B8:B9"/>
    <mergeCell ref="C8:C9"/>
    <mergeCell ref="D8:D9"/>
    <mergeCell ref="A61:K61"/>
    <mergeCell ref="A67:K67"/>
    <mergeCell ref="K73:K77"/>
    <mergeCell ref="A17:A20"/>
    <mergeCell ref="B17:B20"/>
    <mergeCell ref="C17:C20"/>
    <mergeCell ref="A46:A50"/>
    <mergeCell ref="B46:B50"/>
    <mergeCell ref="C46:C50"/>
    <mergeCell ref="D46:D50"/>
    <mergeCell ref="K46:K50"/>
    <mergeCell ref="A51:A55"/>
    <mergeCell ref="B51:B55"/>
    <mergeCell ref="C51:C55"/>
    <mergeCell ref="D51:D55"/>
    <mergeCell ref="K51:K55"/>
    <mergeCell ref="A56:A60"/>
    <mergeCell ref="B56:B60"/>
    <mergeCell ref="C56:C60"/>
    <mergeCell ref="D56:D60"/>
    <mergeCell ref="K56:K60"/>
  </mergeCells>
  <pageMargins left="0.39370078740157483" right="0.19685039370078741" top="0.19685039370078741" bottom="0.19685039370078741" header="0.31496062992125984" footer="0.31496062992125984"/>
  <pageSetup paperSize="9" scale="81" fitToHeight="0" orientation="landscape" r:id="rId1"/>
  <rowBreaks count="1" manualBreakCount="1">
    <brk id="4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4"/>
  <sheetViews>
    <sheetView view="pageBreakPreview" zoomScaleNormal="100" zoomScaleSheetLayoutView="100" workbookViewId="0">
      <selection activeCell="B10" sqref="B10"/>
    </sheetView>
  </sheetViews>
  <sheetFormatPr defaultRowHeight="15" x14ac:dyDescent="0.25"/>
  <cols>
    <col min="1" max="1" width="23.42578125" style="3" customWidth="1"/>
    <col min="2" max="2" width="22.140625" style="3" customWidth="1"/>
    <col min="3" max="6" width="20.28515625" style="3" customWidth="1"/>
    <col min="7" max="16384" width="9.140625" style="3"/>
  </cols>
  <sheetData>
    <row r="1" spans="1:6" x14ac:dyDescent="0.25">
      <c r="F1" s="1" t="s">
        <v>32</v>
      </c>
    </row>
    <row r="2" spans="1:6" x14ac:dyDescent="0.25">
      <c r="F2" s="1" t="s">
        <v>3</v>
      </c>
    </row>
    <row r="3" spans="1:6" x14ac:dyDescent="0.25">
      <c r="F3" s="1" t="s">
        <v>4</v>
      </c>
    </row>
    <row r="4" spans="1:6" x14ac:dyDescent="0.25">
      <c r="F4" s="1" t="s">
        <v>5</v>
      </c>
    </row>
    <row r="5" spans="1:6" x14ac:dyDescent="0.25">
      <c r="F5" s="1"/>
    </row>
    <row r="6" spans="1:6" ht="39.75" customHeight="1" x14ac:dyDescent="0.25">
      <c r="A6" s="53" t="s">
        <v>37</v>
      </c>
      <c r="B6" s="54"/>
      <c r="C6" s="54"/>
      <c r="D6" s="54"/>
      <c r="E6" s="54"/>
      <c r="F6" s="54"/>
    </row>
    <row r="8" spans="1:6" ht="31.5" customHeight="1" x14ac:dyDescent="0.25">
      <c r="A8" s="76" t="s">
        <v>30</v>
      </c>
      <c r="B8" s="76" t="s">
        <v>31</v>
      </c>
      <c r="C8" s="78" t="s">
        <v>23</v>
      </c>
      <c r="D8" s="78"/>
      <c r="E8" s="78"/>
      <c r="F8" s="78"/>
    </row>
    <row r="9" spans="1:6" ht="16.5" thickBot="1" x14ac:dyDescent="0.3">
      <c r="A9" s="77"/>
      <c r="B9" s="77"/>
      <c r="C9" s="16" t="s">
        <v>24</v>
      </c>
      <c r="D9" s="16" t="s">
        <v>25</v>
      </c>
      <c r="E9" s="2" t="s">
        <v>46</v>
      </c>
      <c r="F9" s="2" t="s">
        <v>47</v>
      </c>
    </row>
    <row r="10" spans="1:6" ht="35.1" customHeight="1" thickBot="1" x14ac:dyDescent="0.3">
      <c r="A10" s="36" t="s">
        <v>29</v>
      </c>
      <c r="B10" s="37">
        <f>SUM(C10:F10)</f>
        <v>30101836.270000003</v>
      </c>
      <c r="C10" s="38">
        <f>SUM(C11:C14)</f>
        <v>18045748.030000001</v>
      </c>
      <c r="D10" s="38">
        <f t="shared" ref="D10:F10" si="0">SUM(D11:D14)</f>
        <v>4708044.12</v>
      </c>
      <c r="E10" s="38">
        <f t="shared" si="0"/>
        <v>4708044.12</v>
      </c>
      <c r="F10" s="38">
        <f t="shared" si="0"/>
        <v>2640000</v>
      </c>
    </row>
    <row r="11" spans="1:6" ht="35.1" customHeight="1" x14ac:dyDescent="0.25">
      <c r="A11" s="24" t="s">
        <v>27</v>
      </c>
      <c r="B11" s="39">
        <f>SUM(C11:F11)</f>
        <v>0</v>
      </c>
      <c r="C11" s="23">
        <v>0</v>
      </c>
      <c r="D11" s="23">
        <v>0</v>
      </c>
      <c r="E11" s="23">
        <v>0</v>
      </c>
      <c r="F11" s="23">
        <v>0</v>
      </c>
    </row>
    <row r="12" spans="1:6" ht="35.1" customHeight="1" x14ac:dyDescent="0.25">
      <c r="A12" s="24" t="s">
        <v>26</v>
      </c>
      <c r="B12" s="39">
        <f>SUM(C12:F12)</f>
        <v>18361087.34</v>
      </c>
      <c r="C12" s="23">
        <v>15224999.1</v>
      </c>
      <c r="D12" s="23">
        <v>1568044.12</v>
      </c>
      <c r="E12" s="23">
        <v>1568044.12</v>
      </c>
      <c r="F12" s="23">
        <v>0</v>
      </c>
    </row>
    <row r="13" spans="1:6" ht="35.1" customHeight="1" x14ac:dyDescent="0.25">
      <c r="A13" s="40" t="s">
        <v>34</v>
      </c>
      <c r="B13" s="39">
        <f t="shared" ref="B13:B14" si="1">SUM(C13:F13)</f>
        <v>11740748.93</v>
      </c>
      <c r="C13" s="41">
        <v>2820748.93</v>
      </c>
      <c r="D13" s="41">
        <v>3140000</v>
      </c>
      <c r="E13" s="41">
        <v>3140000</v>
      </c>
      <c r="F13" s="41">
        <v>2640000</v>
      </c>
    </row>
    <row r="14" spans="1:6" ht="35.1" customHeight="1" x14ac:dyDescent="0.25">
      <c r="A14" s="24" t="s">
        <v>28</v>
      </c>
      <c r="B14" s="39">
        <f t="shared" si="1"/>
        <v>0</v>
      </c>
      <c r="C14" s="23">
        <v>0</v>
      </c>
      <c r="D14" s="23">
        <v>0</v>
      </c>
      <c r="E14" s="23">
        <v>0</v>
      </c>
      <c r="F14" s="23">
        <v>0</v>
      </c>
    </row>
  </sheetData>
  <mergeCells count="4">
    <mergeCell ref="A8:A9"/>
    <mergeCell ref="B8:B9"/>
    <mergeCell ref="A6:F6"/>
    <mergeCell ref="C8:F8"/>
  </mergeCells>
  <pageMargins left="0.39370078740157483" right="0.19685039370078741" top="0.19685039370078741" bottom="0.19685039370078741" header="0.31496062992125984" footer="0.31496062992125984"/>
  <pageSetup paperSize="9" scale="11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14"/>
  <sheetViews>
    <sheetView tabSelected="1" workbookViewId="0">
      <selection activeCell="A6" sqref="A6:D6"/>
    </sheetView>
  </sheetViews>
  <sheetFormatPr defaultRowHeight="15" x14ac:dyDescent="0.25"/>
  <cols>
    <col min="1" max="1" width="7.140625" style="3" customWidth="1"/>
    <col min="2" max="2" width="39.5703125" style="3" customWidth="1"/>
    <col min="3" max="4" width="30.85546875" style="3" customWidth="1"/>
    <col min="5" max="16384" width="9.140625" style="3"/>
  </cols>
  <sheetData>
    <row r="1" spans="1:4" x14ac:dyDescent="0.25">
      <c r="D1" s="1" t="s">
        <v>52</v>
      </c>
    </row>
    <row r="2" spans="1:4" x14ac:dyDescent="0.25">
      <c r="D2" s="1" t="s">
        <v>3</v>
      </c>
    </row>
    <row r="3" spans="1:4" x14ac:dyDescent="0.25">
      <c r="D3" s="1" t="s">
        <v>4</v>
      </c>
    </row>
    <row r="4" spans="1:4" x14ac:dyDescent="0.25">
      <c r="D4" s="1" t="s">
        <v>5</v>
      </c>
    </row>
    <row r="5" spans="1:4" x14ac:dyDescent="0.25">
      <c r="D5" s="1"/>
    </row>
    <row r="6" spans="1:4" ht="16.5" x14ac:dyDescent="0.25">
      <c r="A6" s="53" t="s">
        <v>53</v>
      </c>
      <c r="B6" s="54"/>
      <c r="C6" s="54"/>
      <c r="D6" s="54"/>
    </row>
    <row r="8" spans="1:4" s="12" customFormat="1" ht="31.5" customHeight="1" x14ac:dyDescent="0.25">
      <c r="A8" s="25" t="s">
        <v>54</v>
      </c>
      <c r="B8" s="25" t="s">
        <v>55</v>
      </c>
      <c r="C8" s="25" t="s">
        <v>56</v>
      </c>
      <c r="D8" s="25" t="s">
        <v>57</v>
      </c>
    </row>
    <row r="9" spans="1:4" ht="63" x14ac:dyDescent="0.25">
      <c r="A9" s="26" t="s">
        <v>12</v>
      </c>
      <c r="B9" s="27" t="s">
        <v>58</v>
      </c>
      <c r="C9" s="23" t="s">
        <v>63</v>
      </c>
      <c r="D9" s="23" t="s">
        <v>68</v>
      </c>
    </row>
    <row r="10" spans="1:4" ht="63" x14ac:dyDescent="0.25">
      <c r="A10" s="24" t="s">
        <v>13</v>
      </c>
      <c r="B10" s="27" t="s">
        <v>59</v>
      </c>
      <c r="C10" s="23"/>
      <c r="D10" s="23" t="s">
        <v>65</v>
      </c>
    </row>
    <row r="11" spans="1:4" ht="94.5" x14ac:dyDescent="0.25">
      <c r="A11" s="24" t="s">
        <v>14</v>
      </c>
      <c r="B11" s="27" t="s">
        <v>60</v>
      </c>
      <c r="C11" s="23"/>
      <c r="D11" s="23" t="s">
        <v>66</v>
      </c>
    </row>
    <row r="12" spans="1:4" ht="63" x14ac:dyDescent="0.25">
      <c r="A12" s="24" t="s">
        <v>39</v>
      </c>
      <c r="B12" s="27" t="s">
        <v>61</v>
      </c>
      <c r="C12" s="23" t="s">
        <v>64</v>
      </c>
      <c r="D12" s="23" t="s">
        <v>65</v>
      </c>
    </row>
    <row r="13" spans="1:4" ht="63" x14ac:dyDescent="0.25">
      <c r="A13" s="24" t="s">
        <v>69</v>
      </c>
      <c r="B13" s="27" t="s">
        <v>71</v>
      </c>
      <c r="C13" s="23"/>
      <c r="D13" s="23" t="s">
        <v>65</v>
      </c>
    </row>
    <row r="14" spans="1:4" ht="63" x14ac:dyDescent="0.25">
      <c r="A14" s="24" t="s">
        <v>40</v>
      </c>
      <c r="B14" s="27" t="s">
        <v>62</v>
      </c>
      <c r="C14" s="23" t="s">
        <v>64</v>
      </c>
      <c r="D14" s="23" t="s">
        <v>65</v>
      </c>
    </row>
  </sheetData>
  <mergeCells count="1">
    <mergeCell ref="A6:D6"/>
  </mergeCells>
  <pageMargins left="0.39370078740157483" right="0.19685039370078741" top="0.19685039370078741" bottom="0.19685039370078741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Приложение2</vt:lpstr>
      <vt:lpstr>Приложение 3</vt:lpstr>
      <vt:lpstr>Приложение 4</vt:lpstr>
      <vt:lpstr>Приложение2!Область_печати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Дарья</cp:lastModifiedBy>
  <cp:lastPrinted>2024-02-28T06:15:23Z</cp:lastPrinted>
  <dcterms:created xsi:type="dcterms:W3CDTF">2022-11-12T09:17:17Z</dcterms:created>
  <dcterms:modified xsi:type="dcterms:W3CDTF">2024-02-28T06:24:01Z</dcterms:modified>
</cp:coreProperties>
</file>