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гг'!$A$1:$K$139</definedName>
  </definedNames>
  <calcPr fullCalcOnLoad="1" refMode="R1C1"/>
</workbook>
</file>

<file path=xl/sharedStrings.xml><?xml version="1.0" encoding="utf-8"?>
<sst xmlns="http://schemas.openxmlformats.org/spreadsheetml/2006/main" count="229" uniqueCount="71">
  <si>
    <t xml:space="preserve">всего 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</si>
  <si>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</si>
  <si>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</si>
  <si>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</si>
  <si>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</si>
  <si>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>Задача 1 Выполнение мероприятий в области  жилищного хозяйства на территории Устьянского муниципального округа</t>
  </si>
  <si>
    <t>1.1. Мероприятия в целях проведения капитального ремонта жилого фонда</t>
  </si>
  <si>
    <t>Администрация Устьянского муниципального округа в лице отдела ЖКХ</t>
  </si>
  <si>
    <t>Улучшение состояния муниципального жилого фонда за счет проведения капитального ремонта не менее 15 кровельных покрытий, 6 отопительных печей, 1 фундамента за год реализации программы.</t>
  </si>
  <si>
    <t>Федеральный бюджет</t>
  </si>
  <si>
    <t>Областной бюджет</t>
  </si>
  <si>
    <t>Местный бюджет</t>
  </si>
  <si>
    <t>1.2. Мероприятия в целях проведения текущего ремонта жилого фонда</t>
  </si>
  <si>
    <t>Улучшение состояния муниципального жилого фонда за счет проведения текущего ремонта не менее 20 кровельных покрытий, 7 отопительных печей, 2 фундамента за год  реализации программы.</t>
  </si>
  <si>
    <t>Итого:</t>
  </si>
  <si>
    <t>В том числе:</t>
  </si>
  <si>
    <t>Задача 2 Выполнение мероприятий в области  водоснабжения и водоотведения на территории Устьянского муниципального округа</t>
  </si>
  <si>
    <t>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за счет ремонта 20 единиц децентрализованных источников водоснабжения в течение года.</t>
  </si>
  <si>
    <t>2.2. Мероприятия по приведению в соответствие воды на децентрализованных источниках водоснабжения в соответствие с нормами СанПин.</t>
  </si>
  <si>
    <t>Обеспечение населения Устьянского муниципального округа питьевой водой надлежащего качества за счет отбора проб на 10 источниках децентрализованного водоснабжения в  год.</t>
  </si>
  <si>
    <t>2.3. Содержание, ремонт, капитальный ремонт систем     водоснабжения и водоотведения.</t>
  </si>
  <si>
    <t>Повышение эффективности и надежности функционирования систем водоснабжения на территории Устьянского муниципального округа за счет ремонта систем водоснабжения не менее чем в 2-х населенных пунктах округа в год</t>
  </si>
  <si>
    <t>2.4. Актуализация схем водоснабжения и водоотведения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</si>
  <si>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17 населенных пунктов  территории округа</t>
  </si>
  <si>
    <t>Задача 3 Выполнение мероприятий в области  теплоснабжения на территории Устьянского муниципального округа</t>
  </si>
  <si>
    <t>Обеспечение бесперебойной работы котельных в отопительный сезон за счет текущего ремонта объектов теплоснабжения в количестве  27 единиц в год.</t>
  </si>
  <si>
    <t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территориях округа за счет проведения мероприятий подготовки к отопительному сезону (ежегодно)</t>
  </si>
  <si>
    <t>Наименование мероприятия программы</t>
  </si>
  <si>
    <t>Соисполнители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</si>
  <si>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</si>
  <si>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</si>
  <si>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</si>
  <si>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1.3. Уплата взносов на капитальный ремонт многоквартирных домов</t>
  </si>
  <si>
    <t>1.4. Мероприятия в области жилищного хозяйства</t>
  </si>
  <si>
    <t>Улучшение состояния муниципального жилого фонда за счет перечисленных средств в Фонд капитального ремонта для проведения капитального ремонта МКД.</t>
  </si>
  <si>
    <t>КУМИ администрацииУстьянского муниципального округа</t>
  </si>
  <si>
    <t xml:space="preserve">Приложение N1
к муниципальной программе
 «Комплексное развитие систем коммунальной инфраструктуры 
на территории Устьянского муниципального округа»
</t>
  </si>
  <si>
    <t>Расходы на материально техническое обеспечение, почтовые расходы КУМИ</t>
  </si>
  <si>
    <t>2024 г.</t>
  </si>
  <si>
    <t>2.5. Плата за ограниченное пользование частями земельного участка (плата за сервитут) по соглашению с ОАО "РЖД"</t>
  </si>
  <si>
    <t>Создание условий для привлечение долгосрочных инвестиций в сектор теплоснабжения  путем ежегодной актуализация схем теплоснабжения в отношении 11 населенных пунктов округа</t>
  </si>
  <si>
    <r>
      <rPr>
        <sz val="14"/>
        <rFont val="Times New Roman"/>
        <family val="1"/>
      </rPr>
      <t>Перечень
мероприятий муниципальной программы 
«Комплексное развитие систем коммунальной инфраструктуры на территории Устьянского муниципального округа»
 (наименование программы (подпрограммы)</t>
    </r>
    <r>
      <rPr>
        <b/>
        <sz val="10"/>
        <rFont val="Arial Cyr"/>
        <family val="2"/>
      </rPr>
      <t xml:space="preserve">
</t>
    </r>
  </si>
  <si>
    <t>2.6 Разработка и прохождение государственной экспертизы проектной документации "Реконструкция станции биологической очистки, строительство канализационных сетей, ремонт канализационной насосной станции в с.Шангалы</t>
  </si>
  <si>
    <t>Создание условий для привлечения долгосрочных инвестиций в сектор теплоснабжения путем разработки проектно-сметной документации в отношении 14 объектов теплоснабжения</t>
  </si>
  <si>
    <t>Создание условий для привлечения долгосрочных инвестиций в сектор водоснабжения и водоотведения путем разработки проектно-сметной документации в отношении реконструкции станции биологической очистки, строительства канализационных сетей, ремонта канализационной насосной станции в с.Шангалы</t>
  </si>
  <si>
    <t xml:space="preserve">3.4. 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 </t>
  </si>
  <si>
    <t>Создание условий для обеспечения питьевой водой населения п.Кизема в количестве 2 245 человек</t>
  </si>
  <si>
    <t>3.1. Проведение текущего ремонта котельных в период прохождения отопительного периода</t>
  </si>
  <si>
    <t>3.2. Актуализация схем теплоснабжения</t>
  </si>
  <si>
    <t>3.3. Мероприятия по подготовке  к отопительному периоду</t>
  </si>
  <si>
    <t>2.1. Ремонт колодцев на территории Устьянского муниципального округа</t>
  </si>
  <si>
    <t>2.7 Прокладка канализационной сети в дер.Нагорская за счет средств местного бюджета</t>
  </si>
  <si>
    <t>2024-2024 г.г.</t>
  </si>
  <si>
    <t>2024-2026 г.г.</t>
  </si>
  <si>
    <t>Обеспечение бесперебойной работы канализационной станции, расположенной в д.Нагорская Устьянского района</t>
  </si>
  <si>
    <t>2.9 Разработка проектной и рабочей документации по объекту " 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</si>
  <si>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>Создание условий для привлечения долгосрочных инвестиций в сектор водоснабжения и водоотведения путем разработки проектной и рабочей документации по объекту " 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</si>
  <si>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>Создание условий для привлечения долгосрочных инвестиций в сектор водоснабжения и водоотведения путем разработкипроектной и рабочей документации по строительству и подключению блочно-модульной станции очистки водлы, строительство водопрорводных сетей п.Кизема</t>
  </si>
  <si>
    <t>3.5 Подготовка проекта замены котла в котельной д.Едьма</t>
  </si>
  <si>
    <t xml:space="preserve">Организация бесперебойного обеспечения потребителей коммунальными услугами, устойчивого и надёжного функционирования объектов коммунального назначения на территории д.Едьма за счет проведения мероприятий по подготовке проекта замены котла. </t>
  </si>
  <si>
    <t>Обеспечение населения на территории п.Илеза водой пригодной для использования</t>
  </si>
  <si>
    <t>Организация бесперебойного обеспечения потребителей  услугами теплоснабжения, устойчивого и надёжного функционирования объектов коммунального назначения на территориях округа за счет строительства 14-ти котельных на биотопливе.</t>
  </si>
  <si>
    <t>2.8 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п.Кизема</t>
  </si>
  <si>
    <t>2.10 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</si>
  <si>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2.12 Разработка проектно-сметной документации на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</si>
  <si>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>Создание условий для привлечения долгосрочных инвестиций в сектор водоснабжения и водоотведения путем разработки проектно-сметной документации на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</si>
  <si>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 xml:space="preserve">3.6 Модернизация (строительство) котельных на твердом биотопливе, источником финансового обеспечения которых является специальный  казначейский кредит. </t>
  </si>
  <si>
    <t>отдел архитектуры и строительства администрации Устьянского муниципального округа</t>
  </si>
  <si>
    <t>Обеспечение населения питьевой водой в населенных пунктах Устьянского муниципального округа (20 ед.):                                   пос.Квазеньга, дер.Кондратовская, пос.Кизема, пос. Первомайский, пос.Глубокий, пос.Студенец, пос.Кидюга, пос.Илеза, с.Малодоры, дер.Филинская, дер.Шеломечко, дер.Дудинская, дер.Сабуровская, дер.Зарузская, дер.Починовская</t>
  </si>
  <si>
    <t>2.11 Ремонт источников децентрализованного водоснабжения в населенных пунктах Устьянского муниципального округа.</t>
  </si>
  <si>
    <t>2.13 Корректировка проектно-сметной документации по объекту "Строительство и подключение блочно-модульных станций очистки воды, строительство водопроводных сетей, пос.Кизема"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</si>
</sst>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  <numFmt numFmtId="191" formatCode="#,##0.00\ &quot;₽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i/>
      <sz val="11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90" fontId="5" fillId="0" borderId="10" xfId="0" applyNumberFormat="1" applyFont="1" applyBorder="1" applyAlignment="1">
      <alignment/>
    </xf>
    <xf numFmtId="190" fontId="5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4" fontId="9" fillId="0" borderId="14" xfId="0" applyNumberFormat="1" applyFont="1" applyBorder="1" applyAlignment="1">
      <alignment horizontal="center"/>
    </xf>
    <xf numFmtId="190" fontId="9" fillId="0" borderId="10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90" fontId="10" fillId="0" borderId="10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190" fontId="9" fillId="0" borderId="15" xfId="0" applyNumberFormat="1" applyFont="1" applyBorder="1" applyAlignment="1">
      <alignment/>
    </xf>
    <xf numFmtId="190" fontId="9" fillId="0" borderId="11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190" fontId="9" fillId="0" borderId="16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9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1" fontId="9" fillId="0" borderId="10" xfId="0" applyNumberFormat="1" applyFont="1" applyBorder="1" applyAlignment="1">
      <alignment horizontal="center"/>
    </xf>
    <xf numFmtId="190" fontId="9" fillId="34" borderId="10" xfId="0" applyNumberFormat="1" applyFont="1" applyFill="1" applyBorder="1" applyAlignment="1">
      <alignment/>
    </xf>
    <xf numFmtId="190" fontId="10" fillId="34" borderId="10" xfId="0" applyNumberFormat="1" applyFont="1" applyFill="1" applyBorder="1" applyAlignment="1">
      <alignment horizontal="center"/>
    </xf>
    <xf numFmtId="190" fontId="9" fillId="34" borderId="15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190" fontId="9" fillId="34" borderId="15" xfId="0" applyNumberFormat="1" applyFont="1" applyFill="1" applyBorder="1" applyAlignment="1">
      <alignment/>
    </xf>
    <xf numFmtId="190" fontId="9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/>
    </xf>
    <xf numFmtId="190" fontId="5" fillId="34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72" fontId="15" fillId="0" borderId="15" xfId="0" applyNumberFormat="1" applyFont="1" applyBorder="1" applyAlignment="1">
      <alignment horizontal="left"/>
    </xf>
    <xf numFmtId="172" fontId="16" fillId="33" borderId="10" xfId="0" applyNumberFormat="1" applyFont="1" applyFill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2" fontId="8" fillId="33" borderId="14" xfId="0" applyNumberFormat="1" applyFont="1" applyFill="1" applyBorder="1" applyAlignment="1">
      <alignment horizontal="center"/>
    </xf>
    <xf numFmtId="172" fontId="8" fillId="33" borderId="23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2" fontId="9" fillId="33" borderId="14" xfId="0" applyNumberFormat="1" applyFont="1" applyFill="1" applyBorder="1" applyAlignment="1">
      <alignment horizontal="center" vertical="center" wrapText="1"/>
    </xf>
    <xf numFmtId="172" fontId="9" fillId="33" borderId="23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1"/>
  <sheetViews>
    <sheetView tabSelected="1" view="pageBreakPreview" zoomScaleNormal="86" zoomScaleSheetLayoutView="100" zoomScalePageLayoutView="0" workbookViewId="0" topLeftCell="D1">
      <pane ySplit="16" topLeftCell="A121" activePane="bottomLeft" state="frozen"/>
      <selection pane="topLeft" activeCell="A1" sqref="A1"/>
      <selection pane="bottomLeft" activeCell="G141" sqref="G141"/>
    </sheetView>
  </sheetViews>
  <sheetFormatPr defaultColWidth="9.00390625" defaultRowHeight="12.75"/>
  <cols>
    <col min="1" max="1" width="42.25390625" style="0" customWidth="1"/>
    <col min="2" max="2" width="19.875" style="0" customWidth="1"/>
    <col min="3" max="3" width="15.75390625" style="0" customWidth="1"/>
    <col min="4" max="4" width="12.875" style="8" customWidth="1"/>
    <col min="5" max="5" width="22.75390625" style="0" customWidth="1"/>
    <col min="6" max="6" width="16.25390625" style="0" customWidth="1"/>
    <col min="7" max="7" width="16.25390625" style="42" customWidth="1"/>
    <col min="8" max="8" width="14.875" style="0" customWidth="1"/>
    <col min="9" max="9" width="15.375" style="0" customWidth="1"/>
    <col min="10" max="10" width="16.00390625" style="0" customWidth="1"/>
    <col min="11" max="11" width="30.00390625" style="0" customWidth="1"/>
  </cols>
  <sheetData>
    <row r="2" spans="9:11" ht="12.75">
      <c r="I2" s="126" t="s">
        <v>36</v>
      </c>
      <c r="J2" s="127"/>
      <c r="K2" s="127"/>
    </row>
    <row r="3" spans="9:11" ht="12.75">
      <c r="I3" s="127"/>
      <c r="J3" s="127"/>
      <c r="K3" s="127"/>
    </row>
    <row r="4" spans="9:11" ht="12.75">
      <c r="I4" s="127"/>
      <c r="J4" s="127"/>
      <c r="K4" s="127"/>
    </row>
    <row r="5" spans="9:11" ht="24.75" customHeight="1">
      <c r="I5" s="127"/>
      <c r="J5" s="127"/>
      <c r="K5" s="127"/>
    </row>
    <row r="6" spans="2:10" ht="12.75">
      <c r="B6" s="11"/>
      <c r="C6" s="11"/>
      <c r="D6" s="11"/>
      <c r="E6" s="11"/>
      <c r="F6" s="11"/>
      <c r="G6" s="43"/>
      <c r="H6" s="11"/>
      <c r="I6" s="11"/>
      <c r="J6" s="11"/>
    </row>
    <row r="7" spans="1:11" ht="12.75">
      <c r="A7" s="116" t="s">
        <v>41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51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7" ht="11.25" customHeight="1">
      <c r="A11" s="4"/>
      <c r="B11" s="4"/>
      <c r="C11" s="4"/>
      <c r="D11" s="7"/>
      <c r="E11" s="4"/>
      <c r="F11" s="4"/>
      <c r="G11" s="44"/>
    </row>
    <row r="12" spans="1:11" ht="12.75">
      <c r="A12" s="104" t="s">
        <v>27</v>
      </c>
      <c r="B12" s="104" t="s">
        <v>4</v>
      </c>
      <c r="C12" s="104" t="s">
        <v>28</v>
      </c>
      <c r="D12" s="104" t="s">
        <v>29</v>
      </c>
      <c r="E12" s="104" t="s">
        <v>30</v>
      </c>
      <c r="F12" s="107" t="s">
        <v>31</v>
      </c>
      <c r="G12" s="108"/>
      <c r="H12" s="108"/>
      <c r="I12" s="109"/>
      <c r="J12" s="107" t="s">
        <v>2</v>
      </c>
      <c r="K12" s="109"/>
    </row>
    <row r="13" spans="1:11" ht="12.75">
      <c r="A13" s="105"/>
      <c r="B13" s="105"/>
      <c r="C13" s="105"/>
      <c r="D13" s="105"/>
      <c r="E13" s="105"/>
      <c r="F13" s="110"/>
      <c r="G13" s="111"/>
      <c r="H13" s="111"/>
      <c r="I13" s="112"/>
      <c r="J13" s="110"/>
      <c r="K13" s="112"/>
    </row>
    <row r="14" spans="1:11" ht="12.75">
      <c r="A14" s="105"/>
      <c r="B14" s="105"/>
      <c r="C14" s="105"/>
      <c r="D14" s="105"/>
      <c r="E14" s="105"/>
      <c r="F14" s="113"/>
      <c r="G14" s="114"/>
      <c r="H14" s="114"/>
      <c r="I14" s="115"/>
      <c r="J14" s="110"/>
      <c r="K14" s="112"/>
    </row>
    <row r="15" spans="1:11" ht="12.75">
      <c r="A15" s="106"/>
      <c r="B15" s="106"/>
      <c r="C15" s="106"/>
      <c r="D15" s="106"/>
      <c r="E15" s="106"/>
      <c r="F15" s="16" t="s">
        <v>0</v>
      </c>
      <c r="G15" s="45">
        <v>2024</v>
      </c>
      <c r="H15" s="16">
        <v>2025</v>
      </c>
      <c r="I15" s="16">
        <v>2026</v>
      </c>
      <c r="J15" s="113"/>
      <c r="K15" s="115"/>
    </row>
    <row r="16" spans="1:11" ht="12.75">
      <c r="A16" s="13">
        <v>1</v>
      </c>
      <c r="B16" s="12">
        <v>2</v>
      </c>
      <c r="C16" s="14">
        <v>3</v>
      </c>
      <c r="D16" s="12">
        <v>4</v>
      </c>
      <c r="E16" s="12">
        <v>5</v>
      </c>
      <c r="F16" s="13">
        <v>6</v>
      </c>
      <c r="G16" s="46">
        <v>7</v>
      </c>
      <c r="H16" s="15">
        <v>8</v>
      </c>
      <c r="I16" s="14">
        <v>9</v>
      </c>
      <c r="J16" s="118">
        <v>13</v>
      </c>
      <c r="K16" s="119"/>
    </row>
    <row r="17" spans="1:11" s="1" customFormat="1" ht="12" customHeight="1">
      <c r="A17" s="120" t="s">
        <v>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2"/>
    </row>
    <row r="18" spans="1:11" s="1" customFormat="1" ht="12" customHeight="1">
      <c r="A18" s="90" t="s">
        <v>6</v>
      </c>
      <c r="B18" s="84" t="s">
        <v>7</v>
      </c>
      <c r="C18" s="96"/>
      <c r="D18" s="93" t="s">
        <v>3</v>
      </c>
      <c r="E18" s="18" t="s">
        <v>14</v>
      </c>
      <c r="F18" s="19">
        <f>SUM(G18+H18+I18)</f>
        <v>6500000</v>
      </c>
      <c r="G18" s="39">
        <v>2500000</v>
      </c>
      <c r="H18" s="21">
        <v>2000000</v>
      </c>
      <c r="I18" s="21">
        <v>2000000</v>
      </c>
      <c r="J18" s="78" t="s">
        <v>8</v>
      </c>
      <c r="K18" s="99"/>
    </row>
    <row r="19" spans="1:11" s="2" customFormat="1" ht="12" customHeight="1">
      <c r="A19" s="91"/>
      <c r="B19" s="85"/>
      <c r="C19" s="97"/>
      <c r="D19" s="94"/>
      <c r="E19" s="22" t="s">
        <v>15</v>
      </c>
      <c r="F19" s="23"/>
      <c r="G19" s="40"/>
      <c r="H19" s="24"/>
      <c r="I19" s="24"/>
      <c r="J19" s="100"/>
      <c r="K19" s="101"/>
    </row>
    <row r="20" spans="1:11" s="1" customFormat="1" ht="12" customHeight="1">
      <c r="A20" s="86"/>
      <c r="B20" s="86"/>
      <c r="C20" s="86"/>
      <c r="D20" s="86"/>
      <c r="E20" s="25" t="s">
        <v>9</v>
      </c>
      <c r="F20" s="26"/>
      <c r="G20" s="41"/>
      <c r="H20" s="27"/>
      <c r="I20" s="28"/>
      <c r="J20" s="100"/>
      <c r="K20" s="101"/>
    </row>
    <row r="21" spans="1:11" s="1" customFormat="1" ht="12" customHeight="1">
      <c r="A21" s="86"/>
      <c r="B21" s="86"/>
      <c r="C21" s="86"/>
      <c r="D21" s="86"/>
      <c r="E21" s="29" t="s">
        <v>10</v>
      </c>
      <c r="F21" s="30"/>
      <c r="G21" s="39"/>
      <c r="H21" s="21"/>
      <c r="I21" s="31"/>
      <c r="J21" s="100"/>
      <c r="K21" s="101"/>
    </row>
    <row r="22" spans="1:11" s="1" customFormat="1" ht="23.25" customHeight="1">
      <c r="A22" s="87"/>
      <c r="B22" s="87"/>
      <c r="C22" s="87"/>
      <c r="D22" s="87"/>
      <c r="E22" s="29" t="s">
        <v>11</v>
      </c>
      <c r="F22" s="34">
        <f>SUM(G22+H22+I22+G25)</f>
        <v>6500000</v>
      </c>
      <c r="G22" s="39">
        <v>2500000</v>
      </c>
      <c r="H22" s="21">
        <v>2000000</v>
      </c>
      <c r="I22" s="31">
        <v>2000000</v>
      </c>
      <c r="J22" s="102"/>
      <c r="K22" s="103"/>
    </row>
    <row r="23" spans="1:11" s="1" customFormat="1" ht="12" customHeight="1">
      <c r="A23" s="90" t="s">
        <v>12</v>
      </c>
      <c r="B23" s="84" t="s">
        <v>7</v>
      </c>
      <c r="C23" s="96"/>
      <c r="D23" s="93" t="s">
        <v>3</v>
      </c>
      <c r="E23" s="18" t="s">
        <v>14</v>
      </c>
      <c r="F23" s="19">
        <f>SUM(G23+H23+I23)</f>
        <v>1631547.65</v>
      </c>
      <c r="G23" s="39">
        <v>631547.65</v>
      </c>
      <c r="H23" s="20">
        <v>500000</v>
      </c>
      <c r="I23" s="20">
        <v>500000</v>
      </c>
      <c r="J23" s="78" t="s">
        <v>13</v>
      </c>
      <c r="K23" s="99"/>
    </row>
    <row r="24" spans="1:11" s="2" customFormat="1" ht="12" customHeight="1">
      <c r="A24" s="91"/>
      <c r="B24" s="85"/>
      <c r="C24" s="97"/>
      <c r="D24" s="94"/>
      <c r="E24" s="22" t="s">
        <v>15</v>
      </c>
      <c r="F24" s="23"/>
      <c r="G24" s="40"/>
      <c r="H24" s="24"/>
      <c r="I24" s="24"/>
      <c r="J24" s="100"/>
      <c r="K24" s="101"/>
    </row>
    <row r="25" spans="1:11" s="1" customFormat="1" ht="12" customHeight="1">
      <c r="A25" s="86"/>
      <c r="B25" s="86"/>
      <c r="C25" s="86"/>
      <c r="D25" s="86"/>
      <c r="E25" s="25" t="s">
        <v>9</v>
      </c>
      <c r="F25" s="26"/>
      <c r="G25" s="41"/>
      <c r="H25" s="27"/>
      <c r="I25" s="28"/>
      <c r="J25" s="100"/>
      <c r="K25" s="101"/>
    </row>
    <row r="26" spans="1:11" s="1" customFormat="1" ht="12" customHeight="1">
      <c r="A26" s="86"/>
      <c r="B26" s="86"/>
      <c r="C26" s="86"/>
      <c r="D26" s="86"/>
      <c r="E26" s="29" t="s">
        <v>10</v>
      </c>
      <c r="F26" s="30"/>
      <c r="G26" s="39"/>
      <c r="H26" s="21"/>
      <c r="I26" s="31"/>
      <c r="J26" s="100"/>
      <c r="K26" s="101"/>
    </row>
    <row r="27" spans="1:11" s="1" customFormat="1" ht="27" customHeight="1">
      <c r="A27" s="87"/>
      <c r="B27" s="87"/>
      <c r="C27" s="87"/>
      <c r="D27" s="87"/>
      <c r="E27" s="29" t="s">
        <v>11</v>
      </c>
      <c r="F27" s="38">
        <f>SUM(G27+H27+I27)</f>
        <v>1631547.65</v>
      </c>
      <c r="G27" s="39">
        <v>631547.65</v>
      </c>
      <c r="H27" s="20">
        <v>500000</v>
      </c>
      <c r="I27" s="20">
        <v>500000</v>
      </c>
      <c r="J27" s="102"/>
      <c r="K27" s="103"/>
    </row>
    <row r="28" spans="1:11" s="1" customFormat="1" ht="12.75" customHeight="1">
      <c r="A28" s="90" t="s">
        <v>32</v>
      </c>
      <c r="B28" s="84" t="s">
        <v>7</v>
      </c>
      <c r="C28" s="90" t="s">
        <v>35</v>
      </c>
      <c r="D28" s="93" t="s">
        <v>3</v>
      </c>
      <c r="E28" s="18" t="s">
        <v>14</v>
      </c>
      <c r="F28" s="19">
        <f>SUM(G28+H28+I28)</f>
        <v>14839200</v>
      </c>
      <c r="G28" s="39">
        <v>4746400</v>
      </c>
      <c r="H28" s="20">
        <v>5046400</v>
      </c>
      <c r="I28" s="20">
        <v>5046400</v>
      </c>
      <c r="J28" s="78" t="s">
        <v>34</v>
      </c>
      <c r="K28" s="99"/>
    </row>
    <row r="29" spans="1:11" s="1" customFormat="1" ht="12" customHeight="1">
      <c r="A29" s="91"/>
      <c r="B29" s="85"/>
      <c r="C29" s="91"/>
      <c r="D29" s="94"/>
      <c r="E29" s="22" t="s">
        <v>15</v>
      </c>
      <c r="F29" s="23"/>
      <c r="G29" s="40"/>
      <c r="H29" s="24"/>
      <c r="I29" s="24"/>
      <c r="J29" s="100"/>
      <c r="K29" s="101"/>
    </row>
    <row r="30" spans="1:11" s="1" customFormat="1" ht="12" customHeight="1">
      <c r="A30" s="86"/>
      <c r="B30" s="86"/>
      <c r="C30" s="91"/>
      <c r="D30" s="86"/>
      <c r="E30" s="25" t="s">
        <v>9</v>
      </c>
      <c r="F30" s="26"/>
      <c r="G30" s="41"/>
      <c r="H30" s="27"/>
      <c r="I30" s="28"/>
      <c r="J30" s="100"/>
      <c r="K30" s="101"/>
    </row>
    <row r="31" spans="1:11" s="1" customFormat="1" ht="14.25" customHeight="1">
      <c r="A31" s="86"/>
      <c r="B31" s="86"/>
      <c r="C31" s="91"/>
      <c r="D31" s="86"/>
      <c r="E31" s="29" t="s">
        <v>10</v>
      </c>
      <c r="F31" s="30"/>
      <c r="G31" s="39"/>
      <c r="H31" s="21"/>
      <c r="I31" s="31"/>
      <c r="J31" s="100"/>
      <c r="K31" s="101"/>
    </row>
    <row r="32" spans="1:11" s="1" customFormat="1" ht="23.25" customHeight="1">
      <c r="A32" s="87"/>
      <c r="B32" s="87"/>
      <c r="C32" s="92"/>
      <c r="D32" s="87"/>
      <c r="E32" s="29" t="s">
        <v>11</v>
      </c>
      <c r="F32" s="38">
        <f>SUM(G32+H32+I32)</f>
        <v>14839200</v>
      </c>
      <c r="G32" s="39">
        <v>4746400</v>
      </c>
      <c r="H32" s="20">
        <v>5046400</v>
      </c>
      <c r="I32" s="20">
        <v>5046400</v>
      </c>
      <c r="J32" s="102"/>
      <c r="K32" s="103"/>
    </row>
    <row r="33" spans="1:11" s="1" customFormat="1" ht="12" customHeight="1">
      <c r="A33" s="90" t="s">
        <v>33</v>
      </c>
      <c r="B33" s="84" t="s">
        <v>7</v>
      </c>
      <c r="C33" s="90" t="s">
        <v>35</v>
      </c>
      <c r="D33" s="93" t="s">
        <v>3</v>
      </c>
      <c r="E33" s="18" t="s">
        <v>14</v>
      </c>
      <c r="F33" s="19">
        <f>SUM(G33+H33+I33)</f>
        <v>2712353</v>
      </c>
      <c r="G33" s="39">
        <v>770553</v>
      </c>
      <c r="H33" s="20">
        <v>970900</v>
      </c>
      <c r="I33" s="20">
        <v>970900</v>
      </c>
      <c r="J33" s="78" t="s">
        <v>37</v>
      </c>
      <c r="K33" s="99"/>
    </row>
    <row r="34" spans="1:11" s="1" customFormat="1" ht="12" customHeight="1">
      <c r="A34" s="91"/>
      <c r="B34" s="85"/>
      <c r="C34" s="91"/>
      <c r="D34" s="94"/>
      <c r="E34" s="22" t="s">
        <v>15</v>
      </c>
      <c r="F34" s="23"/>
      <c r="G34" s="40"/>
      <c r="H34" s="24"/>
      <c r="I34" s="24"/>
      <c r="J34" s="100"/>
      <c r="K34" s="101"/>
    </row>
    <row r="35" spans="1:11" s="1" customFormat="1" ht="15" customHeight="1">
      <c r="A35" s="86"/>
      <c r="B35" s="86"/>
      <c r="C35" s="91"/>
      <c r="D35" s="86"/>
      <c r="E35" s="25" t="s">
        <v>9</v>
      </c>
      <c r="F35" s="32"/>
      <c r="G35" s="41"/>
      <c r="H35" s="27"/>
      <c r="I35" s="28"/>
      <c r="J35" s="100"/>
      <c r="K35" s="101"/>
    </row>
    <row r="36" spans="1:11" s="1" customFormat="1" ht="12" customHeight="1">
      <c r="A36" s="86"/>
      <c r="B36" s="86"/>
      <c r="C36" s="91"/>
      <c r="D36" s="86"/>
      <c r="E36" s="29" t="s">
        <v>10</v>
      </c>
      <c r="F36" s="33"/>
      <c r="G36" s="39"/>
      <c r="H36" s="21"/>
      <c r="I36" s="31"/>
      <c r="J36" s="100"/>
      <c r="K36" s="101"/>
    </row>
    <row r="37" spans="1:11" s="1" customFormat="1" ht="22.5" customHeight="1">
      <c r="A37" s="87"/>
      <c r="B37" s="87"/>
      <c r="C37" s="92"/>
      <c r="D37" s="87"/>
      <c r="E37" s="29" t="s">
        <v>11</v>
      </c>
      <c r="F37" s="38">
        <f>SUM(G37+H37+I37)</f>
        <v>2712353</v>
      </c>
      <c r="G37" s="39">
        <v>770553</v>
      </c>
      <c r="H37" s="20">
        <v>970900</v>
      </c>
      <c r="I37" s="20">
        <v>970900</v>
      </c>
      <c r="J37" s="102"/>
      <c r="K37" s="103"/>
    </row>
    <row r="38" spans="1:11" s="1" customFormat="1" ht="12" customHeight="1">
      <c r="A38" s="123" t="s">
        <v>16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11" s="1" customFormat="1" ht="16.5" customHeight="1">
      <c r="A39" s="90" t="s">
        <v>50</v>
      </c>
      <c r="B39" s="84" t="s">
        <v>7</v>
      </c>
      <c r="C39" s="96"/>
      <c r="D39" s="93" t="s">
        <v>3</v>
      </c>
      <c r="E39" s="18" t="s">
        <v>14</v>
      </c>
      <c r="F39" s="19">
        <f>SUM(G39+H39+I39)</f>
        <v>312000</v>
      </c>
      <c r="G39" s="39">
        <v>312000</v>
      </c>
      <c r="H39" s="21">
        <v>0</v>
      </c>
      <c r="I39" s="21">
        <v>0</v>
      </c>
      <c r="J39" s="78" t="s">
        <v>17</v>
      </c>
      <c r="K39" s="99"/>
    </row>
    <row r="40" spans="1:11" s="1" customFormat="1" ht="12" customHeight="1">
      <c r="A40" s="91"/>
      <c r="B40" s="85"/>
      <c r="C40" s="97"/>
      <c r="D40" s="94"/>
      <c r="E40" s="22" t="s">
        <v>15</v>
      </c>
      <c r="F40" s="23"/>
      <c r="G40" s="40"/>
      <c r="H40" s="24"/>
      <c r="I40" s="24"/>
      <c r="J40" s="100"/>
      <c r="K40" s="101"/>
    </row>
    <row r="41" spans="1:11" s="1" customFormat="1" ht="12" customHeight="1">
      <c r="A41" s="86"/>
      <c r="B41" s="86"/>
      <c r="C41" s="86"/>
      <c r="D41" s="86"/>
      <c r="E41" s="25" t="s">
        <v>9</v>
      </c>
      <c r="F41" s="26"/>
      <c r="G41" s="41"/>
      <c r="H41" s="27"/>
      <c r="I41" s="28"/>
      <c r="J41" s="100"/>
      <c r="K41" s="101"/>
    </row>
    <row r="42" spans="1:11" s="1" customFormat="1" ht="12" customHeight="1">
      <c r="A42" s="86"/>
      <c r="B42" s="86"/>
      <c r="C42" s="86"/>
      <c r="D42" s="86"/>
      <c r="E42" s="29" t="s">
        <v>10</v>
      </c>
      <c r="F42" s="30"/>
      <c r="G42" s="39"/>
      <c r="H42" s="21"/>
      <c r="I42" s="31"/>
      <c r="J42" s="100"/>
      <c r="K42" s="101"/>
    </row>
    <row r="43" spans="1:11" s="1" customFormat="1" ht="21.75" customHeight="1">
      <c r="A43" s="87"/>
      <c r="B43" s="87"/>
      <c r="C43" s="87"/>
      <c r="D43" s="87"/>
      <c r="E43" s="29" t="s">
        <v>11</v>
      </c>
      <c r="F43" s="38">
        <f>SUM(G43+H43+I43)</f>
        <v>312000</v>
      </c>
      <c r="G43" s="39">
        <v>312000</v>
      </c>
      <c r="H43" s="21">
        <v>0</v>
      </c>
      <c r="I43" s="31">
        <v>0</v>
      </c>
      <c r="J43" s="102"/>
      <c r="K43" s="103"/>
    </row>
    <row r="44" spans="1:11" s="1" customFormat="1" ht="12" customHeight="1">
      <c r="A44" s="90" t="s">
        <v>18</v>
      </c>
      <c r="B44" s="84" t="s">
        <v>7</v>
      </c>
      <c r="C44" s="96"/>
      <c r="D44" s="93" t="s">
        <v>3</v>
      </c>
      <c r="E44" s="18" t="s">
        <v>14</v>
      </c>
      <c r="F44" s="19">
        <f>SUM(G44+H44+I44)</f>
        <v>0</v>
      </c>
      <c r="G44" s="39">
        <v>0</v>
      </c>
      <c r="H44" s="21">
        <v>0</v>
      </c>
      <c r="I44" s="21">
        <v>0</v>
      </c>
      <c r="J44" s="78" t="s">
        <v>19</v>
      </c>
      <c r="K44" s="99"/>
    </row>
    <row r="45" spans="1:11" s="1" customFormat="1" ht="12" customHeight="1">
      <c r="A45" s="91"/>
      <c r="B45" s="85"/>
      <c r="C45" s="97"/>
      <c r="D45" s="94"/>
      <c r="E45" s="22" t="s">
        <v>15</v>
      </c>
      <c r="F45" s="23"/>
      <c r="G45" s="40"/>
      <c r="H45" s="24"/>
      <c r="I45" s="24"/>
      <c r="J45" s="100"/>
      <c r="K45" s="101"/>
    </row>
    <row r="46" spans="1:11" s="1" customFormat="1" ht="12" customHeight="1">
      <c r="A46" s="86"/>
      <c r="B46" s="86"/>
      <c r="C46" s="86"/>
      <c r="D46" s="86"/>
      <c r="E46" s="25" t="s">
        <v>9</v>
      </c>
      <c r="F46" s="26"/>
      <c r="G46" s="41"/>
      <c r="H46" s="27"/>
      <c r="I46" s="28"/>
      <c r="J46" s="100"/>
      <c r="K46" s="101"/>
    </row>
    <row r="47" spans="1:11" s="1" customFormat="1" ht="13.5" customHeight="1">
      <c r="A47" s="86"/>
      <c r="B47" s="86"/>
      <c r="C47" s="86"/>
      <c r="D47" s="86"/>
      <c r="E47" s="29" t="s">
        <v>10</v>
      </c>
      <c r="F47" s="30"/>
      <c r="G47" s="39"/>
      <c r="H47" s="21"/>
      <c r="I47" s="31"/>
      <c r="J47" s="100"/>
      <c r="K47" s="101"/>
    </row>
    <row r="48" spans="1:11" s="1" customFormat="1" ht="24.75" customHeight="1">
      <c r="A48" s="87"/>
      <c r="B48" s="87"/>
      <c r="C48" s="87"/>
      <c r="D48" s="87"/>
      <c r="E48" s="29" t="s">
        <v>11</v>
      </c>
      <c r="F48" s="30">
        <f>SUM(G48+H48+I48)</f>
        <v>0</v>
      </c>
      <c r="G48" s="39">
        <v>0</v>
      </c>
      <c r="H48" s="21">
        <v>0</v>
      </c>
      <c r="I48" s="31">
        <v>0</v>
      </c>
      <c r="J48" s="102"/>
      <c r="K48" s="103"/>
    </row>
    <row r="49" spans="1:11" ht="12" customHeight="1">
      <c r="A49" s="90" t="s">
        <v>20</v>
      </c>
      <c r="B49" s="84" t="s">
        <v>7</v>
      </c>
      <c r="C49" s="96"/>
      <c r="D49" s="93" t="s">
        <v>3</v>
      </c>
      <c r="E49" s="18" t="s">
        <v>14</v>
      </c>
      <c r="F49" s="19">
        <f>SUM(G49+H49+I49)</f>
        <v>2577999.34</v>
      </c>
      <c r="G49" s="39">
        <v>577999.34</v>
      </c>
      <c r="H49" s="21">
        <v>1000000</v>
      </c>
      <c r="I49" s="21">
        <v>1000000</v>
      </c>
      <c r="J49" s="78" t="s">
        <v>21</v>
      </c>
      <c r="K49" s="99"/>
    </row>
    <row r="50" spans="1:11" ht="12.75" customHeight="1">
      <c r="A50" s="91"/>
      <c r="B50" s="85"/>
      <c r="C50" s="97"/>
      <c r="D50" s="94"/>
      <c r="E50" s="22" t="s">
        <v>15</v>
      </c>
      <c r="F50" s="23"/>
      <c r="G50" s="40"/>
      <c r="H50" s="24"/>
      <c r="I50" s="24"/>
      <c r="J50" s="100"/>
      <c r="K50" s="101"/>
    </row>
    <row r="51" spans="1:11" ht="14.25" customHeight="1">
      <c r="A51" s="86"/>
      <c r="B51" s="86"/>
      <c r="C51" s="86"/>
      <c r="D51" s="86"/>
      <c r="E51" s="25" t="s">
        <v>9</v>
      </c>
      <c r="F51" s="26"/>
      <c r="G51" s="41"/>
      <c r="H51" s="27"/>
      <c r="I51" s="28"/>
      <c r="J51" s="100"/>
      <c r="K51" s="101"/>
    </row>
    <row r="52" spans="1:11" ht="15.75" customHeight="1">
      <c r="A52" s="86"/>
      <c r="B52" s="86"/>
      <c r="C52" s="86"/>
      <c r="D52" s="86"/>
      <c r="E52" s="29" t="s">
        <v>10</v>
      </c>
      <c r="F52" s="30"/>
      <c r="G52" s="39"/>
      <c r="H52" s="21"/>
      <c r="I52" s="31"/>
      <c r="J52" s="100"/>
      <c r="K52" s="101"/>
    </row>
    <row r="53" spans="1:11" s="1" customFormat="1" ht="17.25" customHeight="1">
      <c r="A53" s="87"/>
      <c r="B53" s="87"/>
      <c r="C53" s="87"/>
      <c r="D53" s="87"/>
      <c r="E53" s="29" t="s">
        <v>11</v>
      </c>
      <c r="F53" s="30">
        <f>SUM(G53+H53+I53)</f>
        <v>2577999.34</v>
      </c>
      <c r="G53" s="39">
        <v>577999.34</v>
      </c>
      <c r="H53" s="21">
        <v>1000000</v>
      </c>
      <c r="I53" s="21">
        <v>1000000</v>
      </c>
      <c r="J53" s="102"/>
      <c r="K53" s="103"/>
    </row>
    <row r="54" spans="1:11" s="1" customFormat="1" ht="16.5" customHeight="1">
      <c r="A54" s="90" t="s">
        <v>22</v>
      </c>
      <c r="B54" s="84" t="s">
        <v>7</v>
      </c>
      <c r="C54" s="96"/>
      <c r="D54" s="93" t="s">
        <v>3</v>
      </c>
      <c r="E54" s="18" t="s">
        <v>14</v>
      </c>
      <c r="F54" s="19">
        <f>SUM(G54+H54+I54)</f>
        <v>1170000</v>
      </c>
      <c r="G54" s="39">
        <v>170000</v>
      </c>
      <c r="H54" s="20">
        <v>500000</v>
      </c>
      <c r="I54" s="20">
        <v>500000</v>
      </c>
      <c r="J54" s="78" t="s">
        <v>23</v>
      </c>
      <c r="K54" s="99"/>
    </row>
    <row r="55" spans="1:11" s="1" customFormat="1" ht="12" customHeight="1">
      <c r="A55" s="91"/>
      <c r="B55" s="85"/>
      <c r="C55" s="97"/>
      <c r="D55" s="94"/>
      <c r="E55" s="22" t="s">
        <v>15</v>
      </c>
      <c r="F55" s="23"/>
      <c r="G55" s="40"/>
      <c r="H55" s="24"/>
      <c r="I55" s="24"/>
      <c r="J55" s="100"/>
      <c r="K55" s="101"/>
    </row>
    <row r="56" spans="1:11" s="1" customFormat="1" ht="12" customHeight="1">
      <c r="A56" s="86"/>
      <c r="B56" s="86"/>
      <c r="C56" s="86"/>
      <c r="D56" s="86"/>
      <c r="E56" s="25" t="s">
        <v>9</v>
      </c>
      <c r="F56" s="26"/>
      <c r="G56" s="41"/>
      <c r="H56" s="27"/>
      <c r="I56" s="28"/>
      <c r="J56" s="100"/>
      <c r="K56" s="101"/>
    </row>
    <row r="57" spans="1:11" s="1" customFormat="1" ht="18" customHeight="1">
      <c r="A57" s="86"/>
      <c r="B57" s="86"/>
      <c r="C57" s="86"/>
      <c r="D57" s="86"/>
      <c r="E57" s="29" t="s">
        <v>10</v>
      </c>
      <c r="F57" s="30"/>
      <c r="G57" s="39"/>
      <c r="H57" s="21"/>
      <c r="I57" s="31"/>
      <c r="J57" s="100"/>
      <c r="K57" s="101"/>
    </row>
    <row r="58" spans="1:11" s="1" customFormat="1" ht="18.75" customHeight="1">
      <c r="A58" s="87"/>
      <c r="B58" s="87"/>
      <c r="C58" s="87"/>
      <c r="D58" s="87"/>
      <c r="E58" s="29" t="s">
        <v>11</v>
      </c>
      <c r="F58" s="30">
        <f>SUM(G58+H58+I58)</f>
        <v>1170000</v>
      </c>
      <c r="G58" s="39">
        <v>170000</v>
      </c>
      <c r="H58" s="20">
        <v>500000</v>
      </c>
      <c r="I58" s="20">
        <v>500000</v>
      </c>
      <c r="J58" s="102"/>
      <c r="K58" s="103"/>
    </row>
    <row r="59" spans="1:11" s="1" customFormat="1" ht="18" customHeight="1">
      <c r="A59" s="90" t="s">
        <v>39</v>
      </c>
      <c r="B59" s="84" t="s">
        <v>7</v>
      </c>
      <c r="C59" s="90" t="s">
        <v>67</v>
      </c>
      <c r="D59" s="93" t="s">
        <v>3</v>
      </c>
      <c r="E59" s="18" t="s">
        <v>14</v>
      </c>
      <c r="F59" s="19">
        <f>SUM(G59+H59+I59)</f>
        <v>303000</v>
      </c>
      <c r="G59" s="39">
        <v>101000</v>
      </c>
      <c r="H59" s="20">
        <v>101000</v>
      </c>
      <c r="I59" s="20">
        <v>101000</v>
      </c>
      <c r="J59" s="78" t="s">
        <v>46</v>
      </c>
      <c r="K59" s="99"/>
    </row>
    <row r="60" spans="1:11" s="1" customFormat="1" ht="14.25" customHeight="1">
      <c r="A60" s="91"/>
      <c r="B60" s="85"/>
      <c r="C60" s="91"/>
      <c r="D60" s="94"/>
      <c r="E60" s="22" t="s">
        <v>15</v>
      </c>
      <c r="F60" s="23"/>
      <c r="G60" s="40"/>
      <c r="H60" s="24"/>
      <c r="I60" s="24"/>
      <c r="J60" s="100"/>
      <c r="K60" s="101"/>
    </row>
    <row r="61" spans="1:11" s="1" customFormat="1" ht="12" customHeight="1">
      <c r="A61" s="86"/>
      <c r="B61" s="86"/>
      <c r="C61" s="91"/>
      <c r="D61" s="86"/>
      <c r="E61" s="25" t="s">
        <v>9</v>
      </c>
      <c r="F61" s="26"/>
      <c r="G61" s="41"/>
      <c r="H61" s="27"/>
      <c r="I61" s="28"/>
      <c r="J61" s="100"/>
      <c r="K61" s="101"/>
    </row>
    <row r="62" spans="1:11" s="1" customFormat="1" ht="13.5" customHeight="1">
      <c r="A62" s="86"/>
      <c r="B62" s="86"/>
      <c r="C62" s="91"/>
      <c r="D62" s="86"/>
      <c r="E62" s="29" t="s">
        <v>10</v>
      </c>
      <c r="F62" s="30"/>
      <c r="G62" s="39"/>
      <c r="H62" s="21"/>
      <c r="I62" s="31"/>
      <c r="J62" s="100"/>
      <c r="K62" s="101"/>
    </row>
    <row r="63" spans="1:11" s="1" customFormat="1" ht="15" customHeight="1">
      <c r="A63" s="87"/>
      <c r="B63" s="87"/>
      <c r="C63" s="92"/>
      <c r="D63" s="87"/>
      <c r="E63" s="29" t="s">
        <v>11</v>
      </c>
      <c r="F63" s="30">
        <f>SUM(G63+H63+I63)</f>
        <v>303000</v>
      </c>
      <c r="G63" s="39">
        <v>101000</v>
      </c>
      <c r="H63" s="20">
        <v>101000</v>
      </c>
      <c r="I63" s="20">
        <v>101000</v>
      </c>
      <c r="J63" s="102"/>
      <c r="K63" s="103"/>
    </row>
    <row r="64" spans="1:11" s="1" customFormat="1" ht="18.75" customHeight="1">
      <c r="A64" s="90" t="s">
        <v>42</v>
      </c>
      <c r="B64" s="84" t="s">
        <v>7</v>
      </c>
      <c r="C64" s="89"/>
      <c r="D64" s="90" t="s">
        <v>53</v>
      </c>
      <c r="E64" s="18" t="s">
        <v>14</v>
      </c>
      <c r="F64" s="38">
        <f>SUM(G64:I64)</f>
        <v>2024558.56</v>
      </c>
      <c r="G64" s="39">
        <v>2024558.56</v>
      </c>
      <c r="H64" s="20">
        <v>0</v>
      </c>
      <c r="I64" s="20">
        <v>0</v>
      </c>
      <c r="J64" s="78" t="s">
        <v>44</v>
      </c>
      <c r="K64" s="79"/>
    </row>
    <row r="65" spans="1:11" s="1" customFormat="1" ht="15" customHeight="1">
      <c r="A65" s="91"/>
      <c r="B65" s="85"/>
      <c r="C65" s="86"/>
      <c r="D65" s="91"/>
      <c r="E65" s="22" t="s">
        <v>15</v>
      </c>
      <c r="F65" s="30"/>
      <c r="G65" s="40"/>
      <c r="H65" s="24"/>
      <c r="I65" s="24"/>
      <c r="J65" s="80"/>
      <c r="K65" s="81"/>
    </row>
    <row r="66" spans="1:11" s="1" customFormat="1" ht="14.25" customHeight="1">
      <c r="A66" s="91"/>
      <c r="B66" s="86"/>
      <c r="C66" s="86"/>
      <c r="D66" s="91"/>
      <c r="E66" s="25" t="s">
        <v>9</v>
      </c>
      <c r="F66" s="30"/>
      <c r="G66" s="41"/>
      <c r="H66" s="27"/>
      <c r="I66" s="28"/>
      <c r="J66" s="80"/>
      <c r="K66" s="81"/>
    </row>
    <row r="67" spans="1:11" s="1" customFormat="1" ht="15.75" customHeight="1">
      <c r="A67" s="91"/>
      <c r="B67" s="86"/>
      <c r="C67" s="86"/>
      <c r="D67" s="91"/>
      <c r="E67" s="29" t="s">
        <v>10</v>
      </c>
      <c r="F67" s="30">
        <v>0</v>
      </c>
      <c r="G67" s="39">
        <v>0</v>
      </c>
      <c r="H67" s="21">
        <v>0</v>
      </c>
      <c r="I67" s="31">
        <v>0</v>
      </c>
      <c r="J67" s="80"/>
      <c r="K67" s="81"/>
    </row>
    <row r="68" spans="1:11" s="1" customFormat="1" ht="13.5" customHeight="1">
      <c r="A68" s="92"/>
      <c r="B68" s="87"/>
      <c r="C68" s="87"/>
      <c r="D68" s="92"/>
      <c r="E68" s="29" t="s">
        <v>11</v>
      </c>
      <c r="F68" s="34">
        <f>SUM(G68:I68)</f>
        <v>2024558.56</v>
      </c>
      <c r="G68" s="39">
        <v>2024558.56</v>
      </c>
      <c r="H68" s="20">
        <v>0</v>
      </c>
      <c r="I68" s="20">
        <v>0</v>
      </c>
      <c r="J68" s="82"/>
      <c r="K68" s="83"/>
    </row>
    <row r="69" spans="1:11" s="1" customFormat="1" ht="13.5" customHeight="1">
      <c r="A69" s="90" t="s">
        <v>51</v>
      </c>
      <c r="B69" s="84" t="s">
        <v>7</v>
      </c>
      <c r="C69" s="89"/>
      <c r="D69" s="90" t="s">
        <v>52</v>
      </c>
      <c r="E69" s="18" t="s">
        <v>14</v>
      </c>
      <c r="F69" s="34">
        <f>SUM(G69:I69)</f>
        <v>129248.57</v>
      </c>
      <c r="G69" s="39">
        <v>129248.57</v>
      </c>
      <c r="H69" s="20">
        <v>0</v>
      </c>
      <c r="I69" s="20">
        <v>0</v>
      </c>
      <c r="J69" s="78" t="s">
        <v>54</v>
      </c>
      <c r="K69" s="79"/>
    </row>
    <row r="70" spans="1:11" s="1" customFormat="1" ht="14.25" customHeight="1">
      <c r="A70" s="91"/>
      <c r="B70" s="85"/>
      <c r="C70" s="86"/>
      <c r="D70" s="91"/>
      <c r="E70" s="22" t="s">
        <v>15</v>
      </c>
      <c r="F70" s="34"/>
      <c r="G70" s="39"/>
      <c r="H70" s="20"/>
      <c r="I70" s="20"/>
      <c r="J70" s="80"/>
      <c r="K70" s="81"/>
    </row>
    <row r="71" spans="1:11" s="1" customFormat="1" ht="13.5" customHeight="1">
      <c r="A71" s="91"/>
      <c r="B71" s="86"/>
      <c r="C71" s="86"/>
      <c r="D71" s="91"/>
      <c r="E71" s="25" t="s">
        <v>9</v>
      </c>
      <c r="F71" s="34"/>
      <c r="G71" s="39"/>
      <c r="H71" s="20"/>
      <c r="I71" s="20"/>
      <c r="J71" s="80"/>
      <c r="K71" s="81"/>
    </row>
    <row r="72" spans="1:11" s="1" customFormat="1" ht="12.75" customHeight="1">
      <c r="A72" s="91"/>
      <c r="B72" s="86"/>
      <c r="C72" s="86"/>
      <c r="D72" s="91"/>
      <c r="E72" s="29" t="s">
        <v>10</v>
      </c>
      <c r="F72" s="34"/>
      <c r="G72" s="39"/>
      <c r="H72" s="20"/>
      <c r="I72" s="20"/>
      <c r="J72" s="80"/>
      <c r="K72" s="81"/>
    </row>
    <row r="73" spans="1:11" s="1" customFormat="1" ht="13.5" customHeight="1">
      <c r="A73" s="92"/>
      <c r="B73" s="87"/>
      <c r="C73" s="87"/>
      <c r="D73" s="92"/>
      <c r="E73" s="29" t="s">
        <v>11</v>
      </c>
      <c r="F73" s="34">
        <f>SUM(G73:I73)</f>
        <v>129248.57</v>
      </c>
      <c r="G73" s="39">
        <v>129248.57</v>
      </c>
      <c r="H73" s="20">
        <v>0</v>
      </c>
      <c r="I73" s="20">
        <v>0</v>
      </c>
      <c r="J73" s="82"/>
      <c r="K73" s="83"/>
    </row>
    <row r="74" spans="1:11" s="1" customFormat="1" ht="15.75" customHeight="1">
      <c r="A74" s="90" t="s">
        <v>62</v>
      </c>
      <c r="B74" s="84" t="s">
        <v>7</v>
      </c>
      <c r="C74" s="89"/>
      <c r="D74" s="93" t="s">
        <v>3</v>
      </c>
      <c r="E74" s="18" t="s">
        <v>14</v>
      </c>
      <c r="F74" s="34">
        <f>SUM(G74:I74)</f>
        <v>600104.66</v>
      </c>
      <c r="G74" s="39">
        <v>600104.66</v>
      </c>
      <c r="H74" s="20">
        <v>0</v>
      </c>
      <c r="I74" s="20">
        <v>0</v>
      </c>
      <c r="J74" s="78" t="s">
        <v>57</v>
      </c>
      <c r="K74" s="79"/>
    </row>
    <row r="75" spans="1:11" s="1" customFormat="1" ht="15.75" customHeight="1">
      <c r="A75" s="91"/>
      <c r="B75" s="85"/>
      <c r="C75" s="86"/>
      <c r="D75" s="94"/>
      <c r="E75" s="22" t="s">
        <v>15</v>
      </c>
      <c r="F75" s="34"/>
      <c r="G75" s="39"/>
      <c r="H75" s="20"/>
      <c r="I75" s="20"/>
      <c r="J75" s="80"/>
      <c r="K75" s="81"/>
    </row>
    <row r="76" spans="1:11" s="1" customFormat="1" ht="15" customHeight="1">
      <c r="A76" s="91"/>
      <c r="B76" s="86"/>
      <c r="C76" s="86"/>
      <c r="D76" s="94"/>
      <c r="E76" s="25" t="s">
        <v>9</v>
      </c>
      <c r="F76" s="34"/>
      <c r="G76" s="39"/>
      <c r="H76" s="20"/>
      <c r="I76" s="20"/>
      <c r="J76" s="80"/>
      <c r="K76" s="81"/>
    </row>
    <row r="77" spans="1:11" s="1" customFormat="1" ht="14.25" customHeight="1">
      <c r="A77" s="91"/>
      <c r="B77" s="86"/>
      <c r="C77" s="86"/>
      <c r="D77" s="94"/>
      <c r="E77" s="29" t="s">
        <v>10</v>
      </c>
      <c r="F77" s="34">
        <v>516090</v>
      </c>
      <c r="G77" s="39">
        <v>516090</v>
      </c>
      <c r="H77" s="20"/>
      <c r="I77" s="20"/>
      <c r="J77" s="80"/>
      <c r="K77" s="81"/>
    </row>
    <row r="78" spans="1:11" s="1" customFormat="1" ht="20.25" customHeight="1">
      <c r="A78" s="92"/>
      <c r="B78" s="87"/>
      <c r="C78" s="87"/>
      <c r="D78" s="95"/>
      <c r="E78" s="29" t="s">
        <v>11</v>
      </c>
      <c r="F78" s="34">
        <v>84014.66</v>
      </c>
      <c r="G78" s="39">
        <v>84014.66</v>
      </c>
      <c r="H78" s="20">
        <v>0</v>
      </c>
      <c r="I78" s="20">
        <v>0</v>
      </c>
      <c r="J78" s="82"/>
      <c r="K78" s="83"/>
    </row>
    <row r="79" spans="1:11" s="1" customFormat="1" ht="13.5" customHeight="1">
      <c r="A79" s="90" t="s">
        <v>55</v>
      </c>
      <c r="B79" s="84" t="s">
        <v>7</v>
      </c>
      <c r="C79" s="89"/>
      <c r="D79" s="93" t="s">
        <v>3</v>
      </c>
      <c r="E79" s="18" t="s">
        <v>14</v>
      </c>
      <c r="F79" s="34">
        <f>SUM(G79:I79)</f>
        <v>1305962.34</v>
      </c>
      <c r="G79" s="39">
        <v>1305962.34</v>
      </c>
      <c r="H79" s="20">
        <v>0</v>
      </c>
      <c r="I79" s="20">
        <v>0</v>
      </c>
      <c r="J79" s="78" t="s">
        <v>56</v>
      </c>
      <c r="K79" s="79"/>
    </row>
    <row r="80" spans="1:11" s="1" customFormat="1" ht="13.5" customHeight="1">
      <c r="A80" s="91"/>
      <c r="B80" s="85"/>
      <c r="C80" s="86"/>
      <c r="D80" s="94"/>
      <c r="E80" s="22" t="s">
        <v>15</v>
      </c>
      <c r="F80" s="34"/>
      <c r="G80" s="39"/>
      <c r="H80" s="20"/>
      <c r="I80" s="20"/>
      <c r="J80" s="80"/>
      <c r="K80" s="81"/>
    </row>
    <row r="81" spans="1:11" s="1" customFormat="1" ht="13.5" customHeight="1">
      <c r="A81" s="91"/>
      <c r="B81" s="86"/>
      <c r="C81" s="86"/>
      <c r="D81" s="94"/>
      <c r="E81" s="25" t="s">
        <v>9</v>
      </c>
      <c r="F81" s="34"/>
      <c r="G81" s="39"/>
      <c r="H81" s="20"/>
      <c r="I81" s="20"/>
      <c r="J81" s="80"/>
      <c r="K81" s="81"/>
    </row>
    <row r="82" spans="1:11" s="1" customFormat="1" ht="13.5" customHeight="1">
      <c r="A82" s="91"/>
      <c r="B82" s="86"/>
      <c r="C82" s="86"/>
      <c r="D82" s="94"/>
      <c r="E82" s="29" t="s">
        <v>10</v>
      </c>
      <c r="F82" s="34"/>
      <c r="G82" s="39"/>
      <c r="H82" s="20"/>
      <c r="I82" s="20"/>
      <c r="J82" s="80"/>
      <c r="K82" s="81"/>
    </row>
    <row r="83" spans="1:11" s="1" customFormat="1" ht="51" customHeight="1">
      <c r="A83" s="92"/>
      <c r="B83" s="87"/>
      <c r="C83" s="87"/>
      <c r="D83" s="95"/>
      <c r="E83" s="29" t="s">
        <v>11</v>
      </c>
      <c r="F83" s="34">
        <f>SUM(G83:I83)</f>
        <v>1305962.34</v>
      </c>
      <c r="G83" s="39">
        <v>1305962.34</v>
      </c>
      <c r="H83" s="20">
        <v>0</v>
      </c>
      <c r="I83" s="20">
        <v>0</v>
      </c>
      <c r="J83" s="82"/>
      <c r="K83" s="83"/>
    </row>
    <row r="84" spans="1:11" s="1" customFormat="1" ht="20.25" customHeight="1">
      <c r="A84" s="90" t="s">
        <v>63</v>
      </c>
      <c r="B84" s="84" t="s">
        <v>7</v>
      </c>
      <c r="C84" s="89"/>
      <c r="D84" s="93" t="s">
        <v>38</v>
      </c>
      <c r="E84" s="18" t="s">
        <v>14</v>
      </c>
      <c r="F84" s="34">
        <f>SUM(G84:I84)</f>
        <v>10000</v>
      </c>
      <c r="G84" s="39">
        <v>10000</v>
      </c>
      <c r="H84" s="20">
        <v>0</v>
      </c>
      <c r="I84" s="20">
        <v>0</v>
      </c>
      <c r="J84" s="78" t="s">
        <v>60</v>
      </c>
      <c r="K84" s="79"/>
    </row>
    <row r="85" spans="1:11" s="1" customFormat="1" ht="19.5" customHeight="1">
      <c r="A85" s="91"/>
      <c r="B85" s="85"/>
      <c r="C85" s="86"/>
      <c r="D85" s="94"/>
      <c r="E85" s="22" t="s">
        <v>15</v>
      </c>
      <c r="F85" s="34"/>
      <c r="G85" s="39"/>
      <c r="H85" s="20"/>
      <c r="I85" s="20"/>
      <c r="J85" s="80"/>
      <c r="K85" s="81"/>
    </row>
    <row r="86" spans="1:11" s="1" customFormat="1" ht="21" customHeight="1">
      <c r="A86" s="91"/>
      <c r="B86" s="85"/>
      <c r="C86" s="86"/>
      <c r="D86" s="94"/>
      <c r="E86" s="25" t="s">
        <v>9</v>
      </c>
      <c r="F86" s="34"/>
      <c r="G86" s="39"/>
      <c r="H86" s="20"/>
      <c r="I86" s="20"/>
      <c r="J86" s="80"/>
      <c r="K86" s="81"/>
    </row>
    <row r="87" spans="1:11" s="1" customFormat="1" ht="17.25" customHeight="1">
      <c r="A87" s="91"/>
      <c r="B87" s="85"/>
      <c r="C87" s="86"/>
      <c r="D87" s="94"/>
      <c r="E87" s="29" t="s">
        <v>10</v>
      </c>
      <c r="F87" s="34"/>
      <c r="G87" s="39"/>
      <c r="H87" s="20"/>
      <c r="I87" s="20"/>
      <c r="J87" s="80"/>
      <c r="K87" s="81"/>
    </row>
    <row r="88" spans="1:11" s="1" customFormat="1" ht="18" customHeight="1">
      <c r="A88" s="92"/>
      <c r="B88" s="88"/>
      <c r="C88" s="87"/>
      <c r="D88" s="95"/>
      <c r="E88" s="29" t="s">
        <v>11</v>
      </c>
      <c r="F88" s="34">
        <f>SUM(G88:I88)</f>
        <v>10000</v>
      </c>
      <c r="G88" s="39">
        <v>10000</v>
      </c>
      <c r="H88" s="20">
        <v>0</v>
      </c>
      <c r="I88" s="20">
        <v>0</v>
      </c>
      <c r="J88" s="82"/>
      <c r="K88" s="83"/>
    </row>
    <row r="89" spans="1:11" s="1" customFormat="1" ht="33.75" customHeight="1">
      <c r="A89" s="90" t="s">
        <v>69</v>
      </c>
      <c r="B89" s="84" t="s">
        <v>7</v>
      </c>
      <c r="C89" s="89"/>
      <c r="D89" s="93" t="s">
        <v>38</v>
      </c>
      <c r="E89" s="18" t="s">
        <v>14</v>
      </c>
      <c r="F89" s="34">
        <f>SUM(G89:I89)</f>
        <v>744000</v>
      </c>
      <c r="G89" s="39">
        <v>744000</v>
      </c>
      <c r="H89" s="20">
        <v>0</v>
      </c>
      <c r="I89" s="20">
        <v>0</v>
      </c>
      <c r="J89" s="78" t="s">
        <v>68</v>
      </c>
      <c r="K89" s="79"/>
    </row>
    <row r="90" spans="1:11" s="1" customFormat="1" ht="28.5" customHeight="1">
      <c r="A90" s="91"/>
      <c r="B90" s="85"/>
      <c r="C90" s="86"/>
      <c r="D90" s="94"/>
      <c r="E90" s="22" t="s">
        <v>15</v>
      </c>
      <c r="F90" s="34"/>
      <c r="G90" s="39"/>
      <c r="H90" s="20"/>
      <c r="I90" s="20"/>
      <c r="J90" s="80"/>
      <c r="K90" s="81"/>
    </row>
    <row r="91" spans="1:11" s="1" customFormat="1" ht="34.5" customHeight="1">
      <c r="A91" s="91"/>
      <c r="B91" s="85"/>
      <c r="C91" s="86"/>
      <c r="D91" s="94"/>
      <c r="E91" s="25" t="s">
        <v>9</v>
      </c>
      <c r="F91" s="34"/>
      <c r="G91" s="39"/>
      <c r="H91" s="20"/>
      <c r="I91" s="20"/>
      <c r="J91" s="80"/>
      <c r="K91" s="81"/>
    </row>
    <row r="92" spans="1:11" s="1" customFormat="1" ht="18.75" customHeight="1">
      <c r="A92" s="91"/>
      <c r="B92" s="85"/>
      <c r="C92" s="86"/>
      <c r="D92" s="94"/>
      <c r="E92" s="29" t="s">
        <v>10</v>
      </c>
      <c r="F92" s="34">
        <f>SUM(G92:I92)</f>
        <v>744000</v>
      </c>
      <c r="G92" s="39">
        <v>744000</v>
      </c>
      <c r="H92" s="20">
        <v>0</v>
      </c>
      <c r="I92" s="20">
        <v>0</v>
      </c>
      <c r="J92" s="80"/>
      <c r="K92" s="81"/>
    </row>
    <row r="93" spans="1:11" s="1" customFormat="1" ht="19.5" customHeight="1">
      <c r="A93" s="92"/>
      <c r="B93" s="88"/>
      <c r="C93" s="87"/>
      <c r="D93" s="95"/>
      <c r="E93" s="29" t="s">
        <v>11</v>
      </c>
      <c r="F93" s="34"/>
      <c r="G93" s="39"/>
      <c r="H93" s="20"/>
      <c r="I93" s="20"/>
      <c r="J93" s="82"/>
      <c r="K93" s="83"/>
    </row>
    <row r="94" spans="1:11" s="1" customFormat="1" ht="23.25" customHeight="1">
      <c r="A94" s="90" t="s">
        <v>64</v>
      </c>
      <c r="B94" s="84" t="s">
        <v>7</v>
      </c>
      <c r="C94" s="89"/>
      <c r="D94" s="93" t="s">
        <v>38</v>
      </c>
      <c r="E94" s="18" t="s">
        <v>14</v>
      </c>
      <c r="F94" s="34">
        <f>SUM(G94:I94)</f>
        <v>4200000</v>
      </c>
      <c r="G94" s="39">
        <v>4200000</v>
      </c>
      <c r="H94" s="20">
        <v>0</v>
      </c>
      <c r="I94" s="20">
        <v>0</v>
      </c>
      <c r="J94" s="78" t="s">
        <v>65</v>
      </c>
      <c r="K94" s="79"/>
    </row>
    <row r="95" spans="1:11" s="1" customFormat="1" ht="20.25" customHeight="1">
      <c r="A95" s="91"/>
      <c r="B95" s="85"/>
      <c r="C95" s="86"/>
      <c r="D95" s="94"/>
      <c r="E95" s="22" t="s">
        <v>15</v>
      </c>
      <c r="F95" s="34"/>
      <c r="G95" s="39"/>
      <c r="H95" s="20"/>
      <c r="I95" s="20"/>
      <c r="J95" s="80"/>
      <c r="K95" s="81"/>
    </row>
    <row r="96" spans="1:11" s="1" customFormat="1" ht="20.25" customHeight="1">
      <c r="A96" s="91"/>
      <c r="B96" s="85"/>
      <c r="C96" s="86"/>
      <c r="D96" s="94"/>
      <c r="E96" s="25" t="s">
        <v>9</v>
      </c>
      <c r="F96" s="34"/>
      <c r="G96" s="39"/>
      <c r="H96" s="20"/>
      <c r="I96" s="20"/>
      <c r="J96" s="80"/>
      <c r="K96" s="81"/>
    </row>
    <row r="97" spans="1:11" s="1" customFormat="1" ht="24" customHeight="1">
      <c r="A97" s="91"/>
      <c r="B97" s="85"/>
      <c r="C97" s="86"/>
      <c r="D97" s="94"/>
      <c r="E97" s="29" t="s">
        <v>10</v>
      </c>
      <c r="F97" s="34">
        <v>3612000</v>
      </c>
      <c r="G97" s="39">
        <v>3612000</v>
      </c>
      <c r="H97" s="20">
        <v>0</v>
      </c>
      <c r="I97" s="20">
        <v>0</v>
      </c>
      <c r="J97" s="80"/>
      <c r="K97" s="81"/>
    </row>
    <row r="98" spans="1:11" s="1" customFormat="1" ht="22.5" customHeight="1">
      <c r="A98" s="92"/>
      <c r="B98" s="88"/>
      <c r="C98" s="87"/>
      <c r="D98" s="95"/>
      <c r="E98" s="29" t="s">
        <v>11</v>
      </c>
      <c r="F98" s="34">
        <v>588000</v>
      </c>
      <c r="G98" s="39">
        <v>588000</v>
      </c>
      <c r="H98" s="20"/>
      <c r="I98" s="20"/>
      <c r="J98" s="82"/>
      <c r="K98" s="83"/>
    </row>
    <row r="99" spans="1:11" s="1" customFormat="1" ht="22.5" customHeight="1">
      <c r="A99" s="90" t="s">
        <v>70</v>
      </c>
      <c r="B99" s="84" t="s">
        <v>7</v>
      </c>
      <c r="C99" s="89"/>
      <c r="D99" s="93" t="s">
        <v>38</v>
      </c>
      <c r="E99" s="18" t="s">
        <v>14</v>
      </c>
      <c r="F99" s="34">
        <f>SUM(G99:I99)</f>
        <v>2000000</v>
      </c>
      <c r="G99" s="39">
        <v>2000000</v>
      </c>
      <c r="H99" s="20">
        <v>0</v>
      </c>
      <c r="I99" s="20">
        <v>0</v>
      </c>
      <c r="J99" s="78" t="s">
        <v>57</v>
      </c>
      <c r="K99" s="79"/>
    </row>
    <row r="100" spans="1:11" s="1" customFormat="1" ht="22.5" customHeight="1">
      <c r="A100" s="91"/>
      <c r="B100" s="85"/>
      <c r="C100" s="86"/>
      <c r="D100" s="94"/>
      <c r="E100" s="22" t="s">
        <v>15</v>
      </c>
      <c r="F100" s="34"/>
      <c r="G100" s="39"/>
      <c r="H100" s="20"/>
      <c r="I100" s="20"/>
      <c r="J100" s="80"/>
      <c r="K100" s="81"/>
    </row>
    <row r="101" spans="1:11" s="1" customFormat="1" ht="22.5" customHeight="1">
      <c r="A101" s="91"/>
      <c r="B101" s="85"/>
      <c r="C101" s="86"/>
      <c r="D101" s="94"/>
      <c r="E101" s="25" t="s">
        <v>9</v>
      </c>
      <c r="F101" s="34"/>
      <c r="G101" s="39"/>
      <c r="H101" s="20"/>
      <c r="I101" s="20"/>
      <c r="J101" s="80"/>
      <c r="K101" s="81"/>
    </row>
    <row r="102" spans="1:11" s="1" customFormat="1" ht="22.5" customHeight="1">
      <c r="A102" s="91"/>
      <c r="B102" s="85"/>
      <c r="C102" s="86"/>
      <c r="D102" s="94"/>
      <c r="E102" s="29" t="s">
        <v>10</v>
      </c>
      <c r="F102" s="34"/>
      <c r="G102" s="39"/>
      <c r="H102" s="20">
        <v>0</v>
      </c>
      <c r="I102" s="20">
        <v>0</v>
      </c>
      <c r="J102" s="80"/>
      <c r="K102" s="81"/>
    </row>
    <row r="103" spans="1:11" s="1" customFormat="1" ht="22.5" customHeight="1">
      <c r="A103" s="92"/>
      <c r="B103" s="88"/>
      <c r="C103" s="87"/>
      <c r="D103" s="95"/>
      <c r="E103" s="29" t="s">
        <v>11</v>
      </c>
      <c r="F103" s="34">
        <f>SUM(G103:I103)</f>
        <v>2000000</v>
      </c>
      <c r="G103" s="39">
        <v>2000000</v>
      </c>
      <c r="H103" s="20">
        <v>0</v>
      </c>
      <c r="I103" s="20">
        <v>0</v>
      </c>
      <c r="J103" s="82"/>
      <c r="K103" s="83"/>
    </row>
    <row r="104" spans="1:11" s="1" customFormat="1" ht="12" customHeight="1">
      <c r="A104" s="55" t="s">
        <v>24</v>
      </c>
      <c r="B104" s="56"/>
      <c r="C104" s="56"/>
      <c r="D104" s="56"/>
      <c r="E104" s="29"/>
      <c r="F104" s="56"/>
      <c r="G104" s="56"/>
      <c r="H104" s="56"/>
      <c r="I104" s="56"/>
      <c r="J104" s="56"/>
      <c r="K104" s="57"/>
    </row>
    <row r="105" spans="1:11" ht="15" customHeight="1">
      <c r="A105" s="90" t="s">
        <v>47</v>
      </c>
      <c r="B105" s="84" t="s">
        <v>7</v>
      </c>
      <c r="C105" s="96"/>
      <c r="D105" s="93" t="s">
        <v>3</v>
      </c>
      <c r="E105" s="29" t="s">
        <v>14</v>
      </c>
      <c r="F105" s="19">
        <f>SUM(G105+H105+I105)</f>
        <v>0</v>
      </c>
      <c r="G105" s="39">
        <v>0</v>
      </c>
      <c r="H105" s="20">
        <v>0</v>
      </c>
      <c r="I105" s="20">
        <v>0</v>
      </c>
      <c r="J105" s="78" t="s">
        <v>25</v>
      </c>
      <c r="K105" s="79"/>
    </row>
    <row r="106" spans="1:11" ht="15">
      <c r="A106" s="91"/>
      <c r="B106" s="85"/>
      <c r="C106" s="97"/>
      <c r="D106" s="94"/>
      <c r="E106" s="29" t="s">
        <v>15</v>
      </c>
      <c r="F106" s="23"/>
      <c r="G106" s="40"/>
      <c r="H106" s="24"/>
      <c r="I106" s="24"/>
      <c r="J106" s="80"/>
      <c r="K106" s="81"/>
    </row>
    <row r="107" spans="1:11" ht="15">
      <c r="A107" s="91"/>
      <c r="B107" s="85"/>
      <c r="C107" s="97"/>
      <c r="D107" s="94"/>
      <c r="E107" s="29" t="s">
        <v>9</v>
      </c>
      <c r="F107" s="26"/>
      <c r="G107" s="41"/>
      <c r="H107" s="27"/>
      <c r="I107" s="28"/>
      <c r="J107" s="80"/>
      <c r="K107" s="81"/>
    </row>
    <row r="108" spans="1:11" ht="15">
      <c r="A108" s="91"/>
      <c r="B108" s="85"/>
      <c r="C108" s="97"/>
      <c r="D108" s="94"/>
      <c r="E108" s="29" t="s">
        <v>10</v>
      </c>
      <c r="F108" s="30"/>
      <c r="G108" s="39"/>
      <c r="H108" s="21"/>
      <c r="I108" s="31"/>
      <c r="J108" s="80"/>
      <c r="K108" s="81"/>
    </row>
    <row r="109" spans="1:11" ht="12" customHeight="1">
      <c r="A109" s="92"/>
      <c r="B109" s="88"/>
      <c r="C109" s="98"/>
      <c r="D109" s="95"/>
      <c r="E109" s="62" t="s">
        <v>11</v>
      </c>
      <c r="F109" s="30">
        <f>SUM(G109+H109+I109)</f>
        <v>0</v>
      </c>
      <c r="G109" s="39">
        <v>0</v>
      </c>
      <c r="H109" s="20">
        <v>0</v>
      </c>
      <c r="I109" s="20">
        <v>0</v>
      </c>
      <c r="J109" s="82"/>
      <c r="K109" s="83"/>
    </row>
    <row r="110" spans="1:11" ht="15" customHeight="1">
      <c r="A110" s="90" t="s">
        <v>48</v>
      </c>
      <c r="B110" s="84" t="s">
        <v>7</v>
      </c>
      <c r="C110" s="96"/>
      <c r="D110" s="93" t="s">
        <v>3</v>
      </c>
      <c r="E110" s="18" t="s">
        <v>14</v>
      </c>
      <c r="F110" s="19">
        <f>SUM(G110+H110+I110)</f>
        <v>2080000</v>
      </c>
      <c r="G110" s="39">
        <v>1080000</v>
      </c>
      <c r="H110" s="20">
        <v>500000</v>
      </c>
      <c r="I110" s="20">
        <v>500000</v>
      </c>
      <c r="J110" s="78" t="s">
        <v>40</v>
      </c>
      <c r="K110" s="79"/>
    </row>
    <row r="111" spans="1:11" ht="15">
      <c r="A111" s="91"/>
      <c r="B111" s="85"/>
      <c r="C111" s="97"/>
      <c r="D111" s="94"/>
      <c r="E111" s="22" t="s">
        <v>15</v>
      </c>
      <c r="F111" s="23"/>
      <c r="G111" s="40"/>
      <c r="H111" s="24"/>
      <c r="I111" s="24"/>
      <c r="J111" s="80"/>
      <c r="K111" s="81"/>
    </row>
    <row r="112" spans="1:11" ht="15">
      <c r="A112" s="91"/>
      <c r="B112" s="85"/>
      <c r="C112" s="97"/>
      <c r="D112" s="94"/>
      <c r="E112" s="25" t="s">
        <v>9</v>
      </c>
      <c r="F112" s="26"/>
      <c r="G112" s="41"/>
      <c r="H112" s="27"/>
      <c r="I112" s="28"/>
      <c r="J112" s="80"/>
      <c r="K112" s="81"/>
    </row>
    <row r="113" spans="1:11" ht="15">
      <c r="A113" s="91"/>
      <c r="B113" s="85"/>
      <c r="C113" s="97"/>
      <c r="D113" s="94"/>
      <c r="E113" s="29" t="s">
        <v>10</v>
      </c>
      <c r="F113" s="30"/>
      <c r="G113" s="39"/>
      <c r="H113" s="21"/>
      <c r="I113" s="31"/>
      <c r="J113" s="80"/>
      <c r="K113" s="81"/>
    </row>
    <row r="114" spans="1:11" ht="15">
      <c r="A114" s="92"/>
      <c r="B114" s="88"/>
      <c r="C114" s="98"/>
      <c r="D114" s="95"/>
      <c r="E114" s="29" t="s">
        <v>11</v>
      </c>
      <c r="F114" s="34">
        <f>SUM(G114+H114+I114)</f>
        <v>2080000</v>
      </c>
      <c r="G114" s="39">
        <v>1080000</v>
      </c>
      <c r="H114" s="20">
        <v>500000</v>
      </c>
      <c r="I114" s="20">
        <v>500000</v>
      </c>
      <c r="J114" s="82"/>
      <c r="K114" s="83"/>
    </row>
    <row r="115" spans="1:11" ht="15" customHeight="1">
      <c r="A115" s="90" t="s">
        <v>49</v>
      </c>
      <c r="B115" s="84" t="s">
        <v>7</v>
      </c>
      <c r="C115" s="96"/>
      <c r="D115" s="93" t="s">
        <v>3</v>
      </c>
      <c r="E115" s="18" t="s">
        <v>14</v>
      </c>
      <c r="F115" s="19">
        <f>SUM(G115+H115+I115)</f>
        <v>500000</v>
      </c>
      <c r="G115" s="39">
        <v>100000</v>
      </c>
      <c r="H115" s="20">
        <v>200000</v>
      </c>
      <c r="I115" s="20">
        <v>200000</v>
      </c>
      <c r="J115" s="78" t="s">
        <v>26</v>
      </c>
      <c r="K115" s="79"/>
    </row>
    <row r="116" spans="1:11" ht="15">
      <c r="A116" s="91"/>
      <c r="B116" s="85"/>
      <c r="C116" s="97"/>
      <c r="D116" s="94"/>
      <c r="E116" s="22" t="s">
        <v>15</v>
      </c>
      <c r="F116" s="35"/>
      <c r="G116" s="40"/>
      <c r="H116" s="24"/>
      <c r="I116" s="24"/>
      <c r="J116" s="80"/>
      <c r="K116" s="81"/>
    </row>
    <row r="117" spans="1:11" ht="15">
      <c r="A117" s="91"/>
      <c r="B117" s="85"/>
      <c r="C117" s="97"/>
      <c r="D117" s="94"/>
      <c r="E117" s="25" t="s">
        <v>9</v>
      </c>
      <c r="F117" s="32"/>
      <c r="G117" s="41"/>
      <c r="H117" s="27"/>
      <c r="I117" s="28"/>
      <c r="J117" s="80"/>
      <c r="K117" s="81"/>
    </row>
    <row r="118" spans="1:11" ht="15">
      <c r="A118" s="91"/>
      <c r="B118" s="85"/>
      <c r="C118" s="97"/>
      <c r="D118" s="94"/>
      <c r="E118" s="29" t="s">
        <v>10</v>
      </c>
      <c r="F118" s="33"/>
      <c r="G118" s="39"/>
      <c r="H118" s="21"/>
      <c r="I118" s="31"/>
      <c r="J118" s="80"/>
      <c r="K118" s="81"/>
    </row>
    <row r="119" spans="1:11" ht="31.5" customHeight="1">
      <c r="A119" s="92"/>
      <c r="B119" s="88"/>
      <c r="C119" s="98"/>
      <c r="D119" s="95"/>
      <c r="E119" s="29" t="s">
        <v>11</v>
      </c>
      <c r="F119" s="34">
        <f>SUM(G119+H119+I119)</f>
        <v>500000</v>
      </c>
      <c r="G119" s="39">
        <v>100000</v>
      </c>
      <c r="H119" s="20">
        <v>200000</v>
      </c>
      <c r="I119" s="20">
        <v>200000</v>
      </c>
      <c r="J119" s="82"/>
      <c r="K119" s="83"/>
    </row>
    <row r="120" spans="1:11" ht="15">
      <c r="A120" s="90" t="s">
        <v>45</v>
      </c>
      <c r="B120" s="84" t="s">
        <v>7</v>
      </c>
      <c r="C120" s="96"/>
      <c r="D120" s="93" t="s">
        <v>38</v>
      </c>
      <c r="E120" s="18" t="s">
        <v>14</v>
      </c>
      <c r="F120" s="36">
        <f>SUM(G120:I120)</f>
        <v>0</v>
      </c>
      <c r="G120" s="39">
        <v>0</v>
      </c>
      <c r="H120" s="20">
        <v>0</v>
      </c>
      <c r="I120" s="20">
        <v>0</v>
      </c>
      <c r="J120" s="78" t="s">
        <v>43</v>
      </c>
      <c r="K120" s="79"/>
    </row>
    <row r="121" spans="1:11" ht="15">
      <c r="A121" s="91"/>
      <c r="B121" s="85"/>
      <c r="C121" s="97"/>
      <c r="D121" s="94"/>
      <c r="E121" s="22" t="s">
        <v>15</v>
      </c>
      <c r="F121" s="37"/>
      <c r="G121" s="40"/>
      <c r="H121" s="20"/>
      <c r="I121" s="20"/>
      <c r="J121" s="80"/>
      <c r="K121" s="81"/>
    </row>
    <row r="122" spans="1:11" ht="15">
      <c r="A122" s="91"/>
      <c r="B122" s="85"/>
      <c r="C122" s="97"/>
      <c r="D122" s="94"/>
      <c r="E122" s="25" t="s">
        <v>9</v>
      </c>
      <c r="F122" s="37"/>
      <c r="G122" s="47"/>
      <c r="H122" s="20"/>
      <c r="I122" s="20"/>
      <c r="J122" s="80"/>
      <c r="K122" s="81"/>
    </row>
    <row r="123" spans="1:11" ht="15">
      <c r="A123" s="91"/>
      <c r="B123" s="85"/>
      <c r="C123" s="97"/>
      <c r="D123" s="94"/>
      <c r="E123" s="29" t="s">
        <v>10</v>
      </c>
      <c r="F123" s="37"/>
      <c r="G123" s="48"/>
      <c r="H123" s="20"/>
      <c r="I123" s="20"/>
      <c r="J123" s="80"/>
      <c r="K123" s="81"/>
    </row>
    <row r="124" spans="1:11" ht="15">
      <c r="A124" s="92"/>
      <c r="B124" s="88"/>
      <c r="C124" s="98"/>
      <c r="D124" s="95"/>
      <c r="E124" s="29" t="s">
        <v>11</v>
      </c>
      <c r="F124" s="36">
        <f>SUM(G124:I124)</f>
        <v>0</v>
      </c>
      <c r="G124" s="39">
        <v>0</v>
      </c>
      <c r="H124" s="20">
        <v>0</v>
      </c>
      <c r="I124" s="20">
        <v>0</v>
      </c>
      <c r="J124" s="82"/>
      <c r="K124" s="83"/>
    </row>
    <row r="125" spans="1:11" ht="15">
      <c r="A125" s="90" t="s">
        <v>58</v>
      </c>
      <c r="B125" s="84" t="s">
        <v>7</v>
      </c>
      <c r="C125" s="96"/>
      <c r="D125" s="93" t="s">
        <v>38</v>
      </c>
      <c r="E125" s="18" t="s">
        <v>14</v>
      </c>
      <c r="F125" s="36">
        <f>SUM(G125:I125)</f>
        <v>25000</v>
      </c>
      <c r="G125" s="39">
        <v>25000</v>
      </c>
      <c r="H125" s="20">
        <v>0</v>
      </c>
      <c r="I125" s="20">
        <v>0</v>
      </c>
      <c r="J125" s="78" t="s">
        <v>59</v>
      </c>
      <c r="K125" s="79"/>
    </row>
    <row r="126" spans="1:11" ht="15">
      <c r="A126" s="91"/>
      <c r="B126" s="85"/>
      <c r="C126" s="97"/>
      <c r="D126" s="94"/>
      <c r="E126" s="22" t="s">
        <v>15</v>
      </c>
      <c r="F126" s="36"/>
      <c r="G126" s="39"/>
      <c r="H126" s="20"/>
      <c r="I126" s="20"/>
      <c r="J126" s="80"/>
      <c r="K126" s="81"/>
    </row>
    <row r="127" spans="1:11" ht="15">
      <c r="A127" s="91"/>
      <c r="B127" s="85"/>
      <c r="C127" s="97"/>
      <c r="D127" s="94"/>
      <c r="E127" s="25" t="s">
        <v>9</v>
      </c>
      <c r="F127" s="36"/>
      <c r="G127" s="39"/>
      <c r="H127" s="20"/>
      <c r="I127" s="20"/>
      <c r="J127" s="80"/>
      <c r="K127" s="81"/>
    </row>
    <row r="128" spans="1:11" ht="15">
      <c r="A128" s="91"/>
      <c r="B128" s="85"/>
      <c r="C128" s="97"/>
      <c r="D128" s="94"/>
      <c r="E128" s="29" t="s">
        <v>10</v>
      </c>
      <c r="F128" s="36"/>
      <c r="G128" s="39"/>
      <c r="H128" s="20"/>
      <c r="I128" s="20"/>
      <c r="J128" s="80"/>
      <c r="K128" s="81"/>
    </row>
    <row r="129" spans="1:11" ht="36" customHeight="1">
      <c r="A129" s="92"/>
      <c r="B129" s="88"/>
      <c r="C129" s="98"/>
      <c r="D129" s="95"/>
      <c r="E129" s="29" t="s">
        <v>11</v>
      </c>
      <c r="F129" s="36">
        <f>SUM(G129:I129)</f>
        <v>25000</v>
      </c>
      <c r="G129" s="39">
        <v>25000</v>
      </c>
      <c r="H129" s="20">
        <v>0</v>
      </c>
      <c r="I129" s="20">
        <v>0</v>
      </c>
      <c r="J129" s="82"/>
      <c r="K129" s="83"/>
    </row>
    <row r="130" spans="1:11" ht="21.75" customHeight="1">
      <c r="A130" s="90" t="s">
        <v>66</v>
      </c>
      <c r="B130" s="84" t="s">
        <v>7</v>
      </c>
      <c r="C130" s="96"/>
      <c r="D130" s="93" t="s">
        <v>3</v>
      </c>
      <c r="E130" s="18" t="s">
        <v>14</v>
      </c>
      <c r="F130" s="36">
        <f>SUM(G130:I130)</f>
        <v>977300000</v>
      </c>
      <c r="G130" s="39">
        <v>977300000</v>
      </c>
      <c r="H130" s="20">
        <v>0</v>
      </c>
      <c r="I130" s="20">
        <v>0</v>
      </c>
      <c r="J130" s="78" t="s">
        <v>61</v>
      </c>
      <c r="K130" s="79"/>
    </row>
    <row r="131" spans="1:11" ht="20.25" customHeight="1">
      <c r="A131" s="91"/>
      <c r="B131" s="85"/>
      <c r="C131" s="97"/>
      <c r="D131" s="94"/>
      <c r="E131" s="22" t="s">
        <v>15</v>
      </c>
      <c r="F131" s="36"/>
      <c r="G131" s="39"/>
      <c r="H131" s="20"/>
      <c r="I131" s="20"/>
      <c r="J131" s="80"/>
      <c r="K131" s="81"/>
    </row>
    <row r="132" spans="1:11" ht="21.75" customHeight="1">
      <c r="A132" s="91"/>
      <c r="B132" s="85"/>
      <c r="C132" s="97"/>
      <c r="D132" s="94"/>
      <c r="E132" s="25" t="s">
        <v>9</v>
      </c>
      <c r="F132" s="36"/>
      <c r="G132" s="39"/>
      <c r="H132" s="20"/>
      <c r="I132" s="20"/>
      <c r="J132" s="80"/>
      <c r="K132" s="81"/>
    </row>
    <row r="133" spans="1:11" ht="18.75" customHeight="1">
      <c r="A133" s="91"/>
      <c r="B133" s="85"/>
      <c r="C133" s="97"/>
      <c r="D133" s="94"/>
      <c r="E133" s="29" t="s">
        <v>10</v>
      </c>
      <c r="F133" s="36">
        <f>SUM(G133:I133)</f>
        <v>977300000</v>
      </c>
      <c r="G133" s="39">
        <v>977300000</v>
      </c>
      <c r="H133" s="20">
        <v>0</v>
      </c>
      <c r="I133" s="20">
        <v>0</v>
      </c>
      <c r="J133" s="80"/>
      <c r="K133" s="81"/>
    </row>
    <row r="134" spans="1:11" ht="24" customHeight="1">
      <c r="A134" s="92"/>
      <c r="B134" s="88"/>
      <c r="C134" s="98"/>
      <c r="D134" s="95"/>
      <c r="E134" s="29" t="s">
        <v>11</v>
      </c>
      <c r="F134" s="36"/>
      <c r="G134" s="39"/>
      <c r="H134" s="20"/>
      <c r="I134" s="20"/>
      <c r="J134" s="82"/>
      <c r="K134" s="83"/>
    </row>
    <row r="135" spans="1:11" ht="15" customHeight="1">
      <c r="A135" s="75" t="s">
        <v>1</v>
      </c>
      <c r="B135" s="72"/>
      <c r="C135" s="72"/>
      <c r="D135" s="69"/>
      <c r="E135" s="58" t="s">
        <v>14</v>
      </c>
      <c r="F135" s="10">
        <f>SUM(F115+F110+F105+F64+F59+F54+F49+F39+F33+F28+F23+F18+F120+F130+F125+F84+F79+F74+F69+F89+F94+F99)</f>
        <v>1020964974.12</v>
      </c>
      <c r="G135" s="49">
        <f>SUM(G115+G110+G105+G64+G59+G54+G49+G44+G39+G33+G28+G23+G18+G120+G130+G125+G84+G79+G74+G69+G92+G94+G103)</f>
        <v>999328374.12</v>
      </c>
      <c r="H135" s="17">
        <f>H18+H23+H28+H33+H39+H44+H49+H54+H59+H105+H110+H115</f>
        <v>10818300</v>
      </c>
      <c r="I135" s="17">
        <f>I18+I23+I28+I33+I39+I44+I49+I54+I59+I105+I110+I115</f>
        <v>10818300</v>
      </c>
      <c r="J135" s="63"/>
      <c r="K135" s="64"/>
    </row>
    <row r="136" spans="1:11" ht="14.25">
      <c r="A136" s="76"/>
      <c r="B136" s="73"/>
      <c r="C136" s="73"/>
      <c r="D136" s="70"/>
      <c r="E136" s="59" t="s">
        <v>15</v>
      </c>
      <c r="F136" s="9">
        <v>0</v>
      </c>
      <c r="G136" s="50">
        <v>0</v>
      </c>
      <c r="H136" s="9">
        <v>0</v>
      </c>
      <c r="I136" s="9">
        <v>0</v>
      </c>
      <c r="J136" s="65"/>
      <c r="K136" s="66"/>
    </row>
    <row r="137" spans="1:11" ht="14.25">
      <c r="A137" s="76"/>
      <c r="B137" s="73"/>
      <c r="C137" s="73"/>
      <c r="D137" s="70"/>
      <c r="E137" s="60" t="s">
        <v>9</v>
      </c>
      <c r="F137" s="9">
        <v>0</v>
      </c>
      <c r="G137" s="50">
        <v>0</v>
      </c>
      <c r="H137" s="9">
        <v>0</v>
      </c>
      <c r="I137" s="9">
        <v>0</v>
      </c>
      <c r="J137" s="65"/>
      <c r="K137" s="66"/>
    </row>
    <row r="138" spans="1:11" ht="14.25">
      <c r="A138" s="76"/>
      <c r="B138" s="73"/>
      <c r="C138" s="73"/>
      <c r="D138" s="70"/>
      <c r="E138" s="61" t="s">
        <v>10</v>
      </c>
      <c r="F138" s="10">
        <f>SUM(F133+F97+F92+F77)</f>
        <v>982172090</v>
      </c>
      <c r="G138" s="51">
        <f>SUM(G133+G97+G92+G77)</f>
        <v>982172090</v>
      </c>
      <c r="H138" s="10">
        <f>SUM(H116+H111+H106+H60+H55+H50+H45+H40+H34+H29+H24+H19)</f>
        <v>0</v>
      </c>
      <c r="I138" s="10">
        <f>SUM(I116+I111+I106+I60+I55+I50+I45+I40+I34+I29+I24+I19)</f>
        <v>0</v>
      </c>
      <c r="J138" s="65"/>
      <c r="K138" s="66"/>
    </row>
    <row r="139" spans="1:11" ht="14.25">
      <c r="A139" s="77"/>
      <c r="B139" s="74"/>
      <c r="C139" s="74"/>
      <c r="D139" s="71"/>
      <c r="E139" s="61" t="s">
        <v>11</v>
      </c>
      <c r="F139" s="10">
        <f>SUM(F134+F129+F124+F119+G142+F109+F98+F93+F88+F83+F78+F73+F68+F63+F58+F53+F48+F43+F37+F32+F27+F22+F103+F114)</f>
        <v>38792884.12</v>
      </c>
      <c r="G139" s="51">
        <f>SUM(G134+G129+G124+G119+G114+G109+G98+G93+G88+G83+G78+G73+G68+G63+G58+G53+G48+G43+G37+G32+G27+G22+G103)</f>
        <v>17156284.119999997</v>
      </c>
      <c r="H139" s="17">
        <f>H22+H27+H32+H37+H43+H48+H53+H58+H63+H109+H114+H119</f>
        <v>10818300</v>
      </c>
      <c r="I139" s="17">
        <f>I22+I27+I32+I37+I43+I48+I53+I58+I63+I109+I114+I119</f>
        <v>10818300</v>
      </c>
      <c r="J139" s="67"/>
      <c r="K139" s="68"/>
    </row>
    <row r="140" spans="5:10" ht="12.75">
      <c r="E140" s="3"/>
      <c r="F140" s="6"/>
      <c r="G140" s="53"/>
      <c r="H140" s="5"/>
      <c r="I140" s="5"/>
      <c r="J140" s="3"/>
    </row>
    <row r="141" spans="6:10" ht="12.75">
      <c r="F141" s="5"/>
      <c r="G141" s="54"/>
      <c r="H141" s="5"/>
      <c r="I141" s="5"/>
      <c r="J141" s="3"/>
    </row>
    <row r="142" spans="6:10" ht="12.75">
      <c r="F142" s="5"/>
      <c r="G142" s="54"/>
      <c r="H142" s="5"/>
      <c r="I142" s="5"/>
      <c r="J142" s="3"/>
    </row>
    <row r="143" spans="5:10" ht="12.75">
      <c r="E143" s="3"/>
      <c r="F143" s="5"/>
      <c r="G143" s="54"/>
      <c r="H143" s="5"/>
      <c r="I143" s="5"/>
      <c r="J143" s="3"/>
    </row>
    <row r="144" spans="5:10" ht="12.75">
      <c r="E144" s="3"/>
      <c r="F144" s="3"/>
      <c r="G144" s="52"/>
      <c r="H144" s="3"/>
      <c r="I144" s="3"/>
      <c r="J144" s="3"/>
    </row>
    <row r="145" spans="5:10" ht="12.75">
      <c r="E145" s="3"/>
      <c r="F145" s="3"/>
      <c r="G145" s="52"/>
      <c r="H145" s="3"/>
      <c r="I145" s="3"/>
      <c r="J145" s="3"/>
    </row>
    <row r="146" spans="5:9" ht="12.75">
      <c r="E146" s="3"/>
      <c r="F146" s="3"/>
      <c r="G146" s="52"/>
      <c r="H146" s="3"/>
      <c r="I146" s="3"/>
    </row>
    <row r="147" spans="5:9" ht="12.75">
      <c r="E147" s="3"/>
      <c r="F147" s="3"/>
      <c r="G147" s="52"/>
      <c r="H147" s="3"/>
      <c r="I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</sheetData>
  <sheetProtection/>
  <mergeCells count="132">
    <mergeCell ref="J89:K93"/>
    <mergeCell ref="D89:D93"/>
    <mergeCell ref="C89:C93"/>
    <mergeCell ref="B89:B93"/>
    <mergeCell ref="A89:A93"/>
    <mergeCell ref="J130:K134"/>
    <mergeCell ref="J94:K98"/>
    <mergeCell ref="A94:A98"/>
    <mergeCell ref="B94:B98"/>
    <mergeCell ref="C94:C98"/>
    <mergeCell ref="D84:D88"/>
    <mergeCell ref="A130:A134"/>
    <mergeCell ref="B130:B134"/>
    <mergeCell ref="C130:C134"/>
    <mergeCell ref="D130:D134"/>
    <mergeCell ref="D120:D124"/>
    <mergeCell ref="C110:C114"/>
    <mergeCell ref="B110:B114"/>
    <mergeCell ref="D79:D83"/>
    <mergeCell ref="J125:K129"/>
    <mergeCell ref="A125:A129"/>
    <mergeCell ref="B125:B129"/>
    <mergeCell ref="C125:C129"/>
    <mergeCell ref="D125:D129"/>
    <mergeCell ref="J84:K88"/>
    <mergeCell ref="D105:D109"/>
    <mergeCell ref="B84:B88"/>
    <mergeCell ref="C84:C88"/>
    <mergeCell ref="J64:K68"/>
    <mergeCell ref="D64:D68"/>
    <mergeCell ref="C64:C68"/>
    <mergeCell ref="B64:B68"/>
    <mergeCell ref="J69:K73"/>
    <mergeCell ref="B69:B73"/>
    <mergeCell ref="C69:C73"/>
    <mergeCell ref="D69:D73"/>
    <mergeCell ref="A18:A22"/>
    <mergeCell ref="A23:A27"/>
    <mergeCell ref="B23:B27"/>
    <mergeCell ref="C23:C27"/>
    <mergeCell ref="A120:A124"/>
    <mergeCell ref="B120:B124"/>
    <mergeCell ref="C120:C124"/>
    <mergeCell ref="A64:A68"/>
    <mergeCell ref="A69:A73"/>
    <mergeCell ref="B79:B83"/>
    <mergeCell ref="J54:K58"/>
    <mergeCell ref="D110:D114"/>
    <mergeCell ref="J110:K114"/>
    <mergeCell ref="A105:A109"/>
    <mergeCell ref="I2:K5"/>
    <mergeCell ref="A28:A32"/>
    <mergeCell ref="B28:B32"/>
    <mergeCell ref="C28:C32"/>
    <mergeCell ref="D28:D32"/>
    <mergeCell ref="A33:A37"/>
    <mergeCell ref="J105:K109"/>
    <mergeCell ref="J79:K83"/>
    <mergeCell ref="A79:A83"/>
    <mergeCell ref="C59:C63"/>
    <mergeCell ref="D59:D63"/>
    <mergeCell ref="J59:K63"/>
    <mergeCell ref="J74:K78"/>
    <mergeCell ref="B74:B78"/>
    <mergeCell ref="C74:C78"/>
    <mergeCell ref="J99:K103"/>
    <mergeCell ref="D18:D22"/>
    <mergeCell ref="C18:C22"/>
    <mergeCell ref="B18:B22"/>
    <mergeCell ref="J23:K27"/>
    <mergeCell ref="J18:K22"/>
    <mergeCell ref="B33:B37"/>
    <mergeCell ref="D33:D37"/>
    <mergeCell ref="C33:C37"/>
    <mergeCell ref="J28:K32"/>
    <mergeCell ref="A17:K17"/>
    <mergeCell ref="B44:B48"/>
    <mergeCell ref="C44:C48"/>
    <mergeCell ref="J39:K43"/>
    <mergeCell ref="D23:D27"/>
    <mergeCell ref="B39:B43"/>
    <mergeCell ref="C39:C43"/>
    <mergeCell ref="D39:D43"/>
    <mergeCell ref="A38:K38"/>
    <mergeCell ref="J33:K37"/>
    <mergeCell ref="E12:E15"/>
    <mergeCell ref="F12:I14"/>
    <mergeCell ref="J12:K15"/>
    <mergeCell ref="A7:K10"/>
    <mergeCell ref="J16:K16"/>
    <mergeCell ref="A12:A15"/>
    <mergeCell ref="B12:B15"/>
    <mergeCell ref="C12:C15"/>
    <mergeCell ref="D12:D15"/>
    <mergeCell ref="A39:A43"/>
    <mergeCell ref="D44:D48"/>
    <mergeCell ref="D49:D53"/>
    <mergeCell ref="J49:K53"/>
    <mergeCell ref="A54:A58"/>
    <mergeCell ref="J44:K48"/>
    <mergeCell ref="A44:A48"/>
    <mergeCell ref="B54:B58"/>
    <mergeCell ref="C54:C58"/>
    <mergeCell ref="D54:D58"/>
    <mergeCell ref="A49:A53"/>
    <mergeCell ref="B49:B53"/>
    <mergeCell ref="A115:A119"/>
    <mergeCell ref="B115:B119"/>
    <mergeCell ref="D115:D119"/>
    <mergeCell ref="A110:A114"/>
    <mergeCell ref="B105:B109"/>
    <mergeCell ref="C105:C109"/>
    <mergeCell ref="A59:A63"/>
    <mergeCell ref="C49:C53"/>
    <mergeCell ref="B59:B63"/>
    <mergeCell ref="B99:B103"/>
    <mergeCell ref="C99:C103"/>
    <mergeCell ref="A99:A103"/>
    <mergeCell ref="D99:D103"/>
    <mergeCell ref="D74:D78"/>
    <mergeCell ref="A74:A78"/>
    <mergeCell ref="A84:A88"/>
    <mergeCell ref="D94:D98"/>
    <mergeCell ref="C79:C83"/>
    <mergeCell ref="J135:K139"/>
    <mergeCell ref="D135:D139"/>
    <mergeCell ref="C135:C139"/>
    <mergeCell ref="B135:B139"/>
    <mergeCell ref="A135:A139"/>
    <mergeCell ref="J115:K119"/>
    <mergeCell ref="J120:K124"/>
    <mergeCell ref="C115:C119"/>
  </mergeCells>
  <printOptions horizontalCentered="1"/>
  <pageMargins left="0.7874015748031497" right="0.31496062992125984" top="0.5118110236220472" bottom="0.7874015748031497" header="0.2362204724409449" footer="0.5118110236220472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Zverdvd.org</cp:lastModifiedBy>
  <cp:lastPrinted>2024-06-07T11:42:16Z</cp:lastPrinted>
  <dcterms:created xsi:type="dcterms:W3CDTF">2010-05-19T06:02:20Z</dcterms:created>
  <dcterms:modified xsi:type="dcterms:W3CDTF">2024-06-13T08:00:07Z</dcterms:modified>
  <cp:category/>
  <cp:version/>
  <cp:contentType/>
  <cp:contentStatus/>
</cp:coreProperties>
</file>