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'Прил.1'!$9:$11</definedName>
    <definedName name="_xlnm.Print_Area" localSheetId="0">'Прил.1'!$B$1:$F$44</definedName>
  </definedNames>
  <calcPr fullCalcOnLoad="1"/>
</workbook>
</file>

<file path=xl/sharedStrings.xml><?xml version="1.0" encoding="utf-8"?>
<sst xmlns="http://schemas.openxmlformats.org/spreadsheetml/2006/main" count="71" uniqueCount="69">
  <si>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</si>
  <si>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</si>
  <si>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</si>
  <si>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</si>
  <si>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</si>
  <si>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</si>
  <si>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</si>
  <si>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</si>
  <si>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</si>
  <si>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</si>
  <si>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</si>
  <si>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</si>
  <si>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</si>
  <si>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</si>
  <si>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</si>
  <si>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</si>
  <si>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</si>
  <si>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</si>
  <si>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</si>
  <si>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</si>
  <si>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Бюджетные кредиты от других бюджетов бюджетной системы Российской Федерации</t>
  </si>
  <si>
    <t>000 01 03 00 00 00 0000 000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</si>
  <si>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</si>
  <si>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</si>
  <si>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</si>
  <si>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</si>
  <si>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</si>
  <si>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</si>
  <si>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</si>
  <si>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</si>
  <si>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</si>
  <si>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</si>
  <si>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</si>
  <si>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</si>
  <si>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</si>
  <si>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</si>
  <si>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</si>
  <si>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</si>
  <si>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</si>
  <si>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</si>
  <si>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</si>
  <si>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</si>
  <si>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</si>
  <si>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из федерального бюджета бюджетных кредитов на пополнение остатка средств на едином счете бюджета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</si>
  <si>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</si>
  <si>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>Погашение бюджетных кредитов из федерального бюджета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</si>
  <si>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2025 год</t>
  </si>
  <si>
    <t>2026 год</t>
  </si>
  <si>
    <t>2024 год</t>
  </si>
  <si>
    <t>Источники финансирования дефицита бюджета муниципального образования "Устьянский муниципальный округ" на 2024 год и плановый период 2025-2026 годов</t>
  </si>
  <si>
    <t>Привлечение муниципальными округами кредитов от кредитных организаций в валюте Российской Федерации</t>
  </si>
  <si>
    <t xml:space="preserve">000 01 02 00 00 14 0000 710 </t>
  </si>
  <si>
    <t>Погашение муниципальными округами кредитов от кредитных организаций в валюте Российской Федерации</t>
  </si>
  <si>
    <t xml:space="preserve">000 01 02 00 00 14 0000 810 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</si>
  <si>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</si>
  <si>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 xml:space="preserve">000 01 03 01 00 14 0000 710 </t>
  </si>
  <si>
    <t>Погашение бюджетами муниципальных округов кредитов из других бюджетов бюджетной системы Российской Федерации в валюте Российской Федерации</t>
  </si>
  <si>
    <t>000 01 03 01 00 14 0000 810</t>
  </si>
  <si>
    <t>Увеличение прочих остатков денежных средств бюджетов муниципальных округов</t>
  </si>
  <si>
    <t>000 01 05 02 01 14 0000 510</t>
  </si>
  <si>
    <t>Уменьшение прочих остатков денежных средств бюджетов муниципальных округов</t>
  </si>
  <si>
    <t xml:space="preserve">000 01 05 02 01 14 0000 610 </t>
  </si>
  <si>
    <t>Привлечение кредитов от кредитных организаций в валюте Российской Федерации</t>
  </si>
  <si>
    <t xml:space="preserve">Приложение №2 к решению сессии              первого созыва Собрания депутатов                             № 200 от 22 декабря  2023 года </t>
  </si>
  <si>
    <t xml:space="preserve">Приложение №2 к решению сессии              первого созыва Собрания депутатов                             № 209 от 26 января  2024 года </t>
  </si>
  <si>
    <t xml:space="preserve">Приложение №2 к решению сессии              первого созыва Собрания депутатов                             № 218 от 16 февраля  2024 года </t>
  </si>
  <si>
    <t xml:space="preserve">Приложение №2 к решению сессии              первого созыва Собрания депутатов                             № 233 от 22 марта  2024 года </t>
  </si>
  <si>
    <t xml:space="preserve">Приложение №2 к решению сессии              первого созыва Собрания депутатов                             № 253 от 24 мая  2024 года </t>
  </si>
  <si>
    <t xml:space="preserve">Приложение №2 к решению сессии              первого созыва Собрания депутатов                             № 269 от 21 июня  2024 года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</si>
</sst>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3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1">
      <alignment horizont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0" fontId="0" fillId="0" borderId="15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indent="1" shrinkToFit="1"/>
    </xf>
    <xf numFmtId="0" fontId="4" fillId="0" borderId="16" xfId="0" applyFont="1" applyBorder="1" applyAlignment="1">
      <alignment horizontal="left" vertical="center" wrapText="1" indent="1" shrinkToFit="1"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2" fillId="0" borderId="17" xfId="0" applyNumberFormat="1" applyFont="1" applyBorder="1" applyAlignment="1">
      <alignment horizontal="center" vertical="center"/>
    </xf>
    <xf numFmtId="188" fontId="0" fillId="0" borderId="18" xfId="0" applyNumberFormat="1" applyFont="1" applyFill="1" applyBorder="1" applyAlignment="1">
      <alignment vertical="center"/>
    </xf>
    <xf numFmtId="188" fontId="0" fillId="0" borderId="19" xfId="0" applyNumberFormat="1" applyFont="1" applyFill="1" applyBorder="1" applyAlignment="1">
      <alignment vertical="center"/>
    </xf>
    <xf numFmtId="188" fontId="5" fillId="0" borderId="19" xfId="0" applyNumberFormat="1" applyFont="1" applyFill="1" applyBorder="1" applyAlignment="1">
      <alignment vertical="center"/>
    </xf>
    <xf numFmtId="4" fontId="4" fillId="0" borderId="2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17" xfId="0" applyNumberFormat="1" applyFont="1" applyBorder="1" applyAlignment="1">
      <alignment vertical="center"/>
    </xf>
    <xf numFmtId="169" fontId="0" fillId="0" borderId="13" xfId="0" applyNumberFormat="1" applyFont="1" applyFill="1" applyBorder="1" applyAlignment="1">
      <alignment vertical="center"/>
    </xf>
    <xf numFmtId="188" fontId="0" fillId="0" borderId="21" xfId="0" applyNumberFormat="1" applyFont="1" applyFill="1" applyBorder="1" applyAlignment="1">
      <alignment vertical="center"/>
    </xf>
    <xf numFmtId="188" fontId="0" fillId="0" borderId="22" xfId="0" applyNumberFormat="1" applyFont="1" applyFill="1" applyBorder="1" applyAlignment="1">
      <alignment vertical="center"/>
    </xf>
    <xf numFmtId="188" fontId="5" fillId="0" borderId="22" xfId="0" applyNumberFormat="1" applyFont="1" applyFill="1" applyBorder="1" applyAlignment="1">
      <alignment vertical="center"/>
    </xf>
    <xf numFmtId="49" fontId="0" fillId="0" borderId="12" xfId="0" applyNumberFormat="1" applyFont="1" applyBorder="1" applyAlignment="1">
      <alignment horizontal="left" vertical="center" wrapText="1" shrinkToFit="1"/>
    </xf>
    <xf numFmtId="171" fontId="5" fillId="0" borderId="22" xfId="0" applyNumberFormat="1" applyFont="1" applyFill="1" applyBorder="1" applyAlignment="1">
      <alignment vertical="center"/>
    </xf>
    <xf numFmtId="49" fontId="5" fillId="0" borderId="12" xfId="0" applyNumberFormat="1" applyFont="1" applyBorder="1" applyAlignment="1">
      <alignment horizontal="left" vertical="center" wrapText="1" shrinkToFit="1"/>
    </xf>
    <xf numFmtId="188" fontId="0" fillId="0" borderId="23" xfId="0" applyNumberFormat="1" applyFont="1" applyFill="1" applyBorder="1" applyAlignment="1">
      <alignment vertical="center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12" xfId="0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left" vertical="center" wrapText="1" shrinkToFit="1"/>
    </xf>
    <xf numFmtId="49" fontId="0" fillId="0" borderId="15" xfId="0" applyNumberFormat="1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shrinkToFit="1"/>
    </xf>
    <xf numFmtId="0" fontId="5" fillId="0" borderId="25" xfId="0" applyFont="1" applyBorder="1" applyAlignment="1">
      <alignment wrapText="1"/>
    </xf>
    <xf numFmtId="188" fontId="5" fillId="0" borderId="26" xfId="0" applyNumberFormat="1" applyFont="1" applyFill="1" applyBorder="1" applyAlignment="1">
      <alignment vertical="center"/>
    </xf>
    <xf numFmtId="188" fontId="0" fillId="0" borderId="26" xfId="0" applyNumberFormat="1" applyFont="1" applyFill="1" applyBorder="1" applyAlignment="1">
      <alignment vertical="center"/>
    </xf>
    <xf numFmtId="171" fontId="5" fillId="0" borderId="26" xfId="0" applyNumberFormat="1" applyFont="1" applyFill="1" applyBorder="1" applyAlignment="1">
      <alignment vertical="center"/>
    </xf>
    <xf numFmtId="188" fontId="0" fillId="0" borderId="27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49" fontId="0" fillId="0" borderId="29" xfId="0" applyNumberFormat="1" applyFont="1" applyBorder="1" applyAlignment="1">
      <alignment horizontal="center" vertical="center" wrapText="1" shrinkToFit="1"/>
    </xf>
    <xf numFmtId="49" fontId="5" fillId="0" borderId="29" xfId="0" applyNumberFormat="1" applyFont="1" applyBorder="1" applyAlignment="1">
      <alignment horizontal="center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49" fontId="0" fillId="0" borderId="31" xfId="0" applyNumberFormat="1" applyFont="1" applyBorder="1" applyAlignment="1">
      <alignment horizontal="center" vertical="center" wrapText="1" shrinkToFit="1"/>
    </xf>
    <xf numFmtId="49" fontId="4" fillId="0" borderId="32" xfId="0" applyNumberFormat="1" applyFont="1" applyBorder="1" applyAlignment="1">
      <alignment horizontal="center" vertical="center" wrapText="1" shrinkToFit="1"/>
    </xf>
    <xf numFmtId="169" fontId="0" fillId="0" borderId="29" xfId="0" applyNumberFormat="1" applyFont="1" applyBorder="1" applyAlignment="1">
      <alignment vertical="center"/>
    </xf>
    <xf numFmtId="188" fontId="0" fillId="0" borderId="33" xfId="0" applyNumberFormat="1" applyFont="1" applyFill="1" applyBorder="1" applyAlignment="1">
      <alignment vertical="center"/>
    </xf>
    <xf numFmtId="188" fontId="0" fillId="33" borderId="0" xfId="0" applyNumberFormat="1" applyFill="1" applyAlignment="1">
      <alignment horizontal="right"/>
    </xf>
    <xf numFmtId="0" fontId="0" fillId="0" borderId="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" fillId="0" borderId="37" xfId="0" applyFont="1" applyBorder="1" applyAlignment="1">
      <alignment/>
    </xf>
    <xf numFmtId="0" fontId="1" fillId="0" borderId="37" xfId="0" applyFont="1" applyFill="1" applyBorder="1" applyAlignment="1">
      <alignment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15" xfId="0" applyFont="1" applyBorder="1" applyAlignment="1">
      <alignment vertical="center" wrapText="1" shrinkToFit="1"/>
    </xf>
    <xf numFmtId="49" fontId="0" fillId="0" borderId="14" xfId="0" applyNumberFormat="1" applyFont="1" applyBorder="1" applyAlignment="1">
      <alignment vertical="center" wrapText="1" shrinkToFit="1"/>
    </xf>
    <xf numFmtId="0" fontId="0" fillId="0" borderId="12" xfId="0" applyFont="1" applyBorder="1" applyAlignment="1">
      <alignment vertical="center" wrapText="1" shrinkToFit="1"/>
    </xf>
    <xf numFmtId="0" fontId="0" fillId="0" borderId="14" xfId="0" applyFont="1" applyBorder="1" applyAlignment="1">
      <alignment vertical="center" wrapText="1" shrinkToFit="1"/>
    </xf>
    <xf numFmtId="0" fontId="0" fillId="0" borderId="0" xfId="0" applyFill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1"/>
  <sheetViews>
    <sheetView tabSelected="1" view="pageBreakPreview" zoomScaleSheetLayoutView="100" workbookViewId="0" topLeftCell="A1">
      <selection activeCell="E6" sqref="E6:F6"/>
    </sheetView>
  </sheetViews>
  <sheetFormatPr defaultColWidth="9.00390625" defaultRowHeight="12.75" outlineLevelCol="1"/>
  <cols>
    <col min="1" max="1" width="2.00390625" style="0" customWidth="1"/>
    <col min="2" max="2" width="51.375" style="0" customWidth="1"/>
    <col min="3" max="3" width="27.25390625" style="0" customWidth="1"/>
    <col min="4" max="5" width="20.875" style="0" customWidth="1" outlineLevel="1"/>
    <col min="6" max="6" width="21.625" style="9" customWidth="1"/>
    <col min="7" max="7" width="15.00390625" style="0" customWidth="1"/>
    <col min="8" max="8" width="15.375" style="0" customWidth="1"/>
    <col min="9" max="9" width="16.25390625" style="0" customWidth="1"/>
  </cols>
  <sheetData>
    <row r="1" spans="5:6" ht="45.75" customHeight="1">
      <c r="E1" s="70" t="s">
        <v>68</v>
      </c>
      <c r="F1" s="70"/>
    </row>
    <row r="2" spans="5:6" ht="48" customHeight="1">
      <c r="E2" s="70" t="s">
        <v>67</v>
      </c>
      <c r="F2" s="70"/>
    </row>
    <row r="3" spans="5:6" ht="42" customHeight="1">
      <c r="E3" s="70" t="s">
        <v>66</v>
      </c>
      <c r="F3" s="70"/>
    </row>
    <row r="4" spans="5:6" ht="39.75" customHeight="1">
      <c r="E4" s="70" t="s">
        <v>65</v>
      </c>
      <c r="F4" s="70"/>
    </row>
    <row r="5" spans="5:6" ht="54.75" customHeight="1">
      <c r="E5" s="70" t="s">
        <v>64</v>
      </c>
      <c r="F5" s="70"/>
    </row>
    <row r="6" spans="5:6" ht="43.5" customHeight="1">
      <c r="E6" s="70" t="s">
        <v>63</v>
      </c>
      <c r="F6" s="70"/>
    </row>
    <row r="7" spans="2:6" ht="33.75" customHeight="1">
      <c r="B7" s="71" t="s">
        <v>49</v>
      </c>
      <c r="C7" s="71"/>
      <c r="D7" s="71"/>
      <c r="E7" s="71"/>
      <c r="F7" s="71"/>
    </row>
    <row r="8" spans="1:6" ht="8.25" customHeight="1" thickBot="1">
      <c r="A8" s="1"/>
      <c r="B8" s="1"/>
      <c r="C8" s="1"/>
      <c r="D8" s="62"/>
      <c r="E8" s="62"/>
      <c r="F8" s="63"/>
    </row>
    <row r="9" spans="1:6" ht="32.25" customHeight="1">
      <c r="A9" s="1"/>
      <c r="B9" s="72" t="s">
        <v>1</v>
      </c>
      <c r="C9" s="74" t="s">
        <v>13</v>
      </c>
      <c r="D9" s="64"/>
      <c r="E9" s="65" t="s">
        <v>14</v>
      </c>
      <c r="F9" s="60"/>
    </row>
    <row r="10" spans="1:6" ht="32.25" customHeight="1">
      <c r="A10" s="1"/>
      <c r="B10" s="73"/>
      <c r="C10" s="75"/>
      <c r="D10" s="58" t="s">
        <v>48</v>
      </c>
      <c r="E10" s="59" t="s">
        <v>46</v>
      </c>
      <c r="F10" s="61" t="s">
        <v>47</v>
      </c>
    </row>
    <row r="11" spans="1:6" ht="12.75" customHeight="1">
      <c r="A11" s="1"/>
      <c r="B11" s="11">
        <v>1</v>
      </c>
      <c r="C11" s="5">
        <v>2</v>
      </c>
      <c r="D11" s="20">
        <v>3</v>
      </c>
      <c r="E11" s="20">
        <v>3</v>
      </c>
      <c r="F11" s="12">
        <v>4</v>
      </c>
    </row>
    <row r="12" spans="1:6" ht="4.5" customHeight="1">
      <c r="A12" s="1"/>
      <c r="B12" s="25"/>
      <c r="C12" s="26"/>
      <c r="D12" s="27"/>
      <c r="E12" s="27"/>
      <c r="F12" s="28"/>
    </row>
    <row r="13" spans="1:6" ht="30" customHeight="1">
      <c r="A13" s="1"/>
      <c r="B13" s="38" t="s">
        <v>18</v>
      </c>
      <c r="C13" s="47" t="s">
        <v>17</v>
      </c>
      <c r="D13" s="42">
        <f>D14+D16</f>
        <v>41600000</v>
      </c>
      <c r="E13" s="42">
        <f>E14+E16</f>
        <v>20000000</v>
      </c>
      <c r="F13" s="31">
        <f>F14+F16</f>
        <v>20000000</v>
      </c>
    </row>
    <row r="14" spans="1:6" ht="30" customHeight="1">
      <c r="A14" s="1"/>
      <c r="B14" s="39" t="s">
        <v>62</v>
      </c>
      <c r="C14" s="26" t="s">
        <v>19</v>
      </c>
      <c r="D14" s="43">
        <f>D15</f>
        <v>41600000</v>
      </c>
      <c r="E14" s="43">
        <f>E15</f>
        <v>61600000</v>
      </c>
      <c r="F14" s="30">
        <f>F15</f>
        <v>81600000</v>
      </c>
    </row>
    <row r="15" spans="1:6" ht="45" customHeight="1">
      <c r="A15" s="1"/>
      <c r="B15" s="69" t="s">
        <v>50</v>
      </c>
      <c r="C15" s="26" t="s">
        <v>51</v>
      </c>
      <c r="D15" s="43">
        <f>41600000</f>
        <v>41600000</v>
      </c>
      <c r="E15" s="43">
        <f>61600000</f>
        <v>61600000</v>
      </c>
      <c r="F15" s="30">
        <f>81600000</f>
        <v>81600000</v>
      </c>
    </row>
    <row r="16" spans="1:6" ht="30" customHeight="1">
      <c r="A16" s="1"/>
      <c r="B16" s="40" t="s">
        <v>23</v>
      </c>
      <c r="C16" s="26" t="s">
        <v>24</v>
      </c>
      <c r="D16" s="43">
        <f>D17</f>
        <v>0</v>
      </c>
      <c r="E16" s="43">
        <f>E17</f>
        <v>-41600000</v>
      </c>
      <c r="F16" s="30">
        <f>F17</f>
        <v>-61600000</v>
      </c>
    </row>
    <row r="17" spans="1:6" ht="45" customHeight="1">
      <c r="A17" s="1"/>
      <c r="B17" s="66" t="s">
        <v>52</v>
      </c>
      <c r="C17" s="26" t="s">
        <v>53</v>
      </c>
      <c r="D17" s="43"/>
      <c r="E17" s="43">
        <f>-41600000</f>
        <v>-41600000</v>
      </c>
      <c r="F17" s="30">
        <f>-61600000</f>
        <v>-61600000</v>
      </c>
    </row>
    <row r="18" spans="2:6" ht="25.5">
      <c r="B18" s="41" t="s">
        <v>20</v>
      </c>
      <c r="C18" s="48" t="s">
        <v>21</v>
      </c>
      <c r="D18" s="44">
        <f>D19+D22</f>
        <v>0</v>
      </c>
      <c r="E18" s="44">
        <f>E19+E22</f>
        <v>-20000000</v>
      </c>
      <c r="F18" s="33">
        <f>F19+F22</f>
        <v>-20000000</v>
      </c>
    </row>
    <row r="19" spans="1:6" ht="42" customHeight="1">
      <c r="A19" s="1"/>
      <c r="B19" s="39" t="s">
        <v>42</v>
      </c>
      <c r="C19" s="26" t="s">
        <v>22</v>
      </c>
      <c r="D19" s="43">
        <f aca="true" t="shared" si="0" ref="D19:F20">D20</f>
        <v>0</v>
      </c>
      <c r="E19" s="43">
        <f t="shared" si="0"/>
        <v>0</v>
      </c>
      <c r="F19" s="30">
        <f t="shared" si="0"/>
        <v>0</v>
      </c>
    </row>
    <row r="20" spans="1:6" ht="53.25" customHeight="1">
      <c r="A20" s="1"/>
      <c r="B20" s="66" t="s">
        <v>54</v>
      </c>
      <c r="C20" s="26" t="s">
        <v>55</v>
      </c>
      <c r="D20" s="43">
        <f t="shared" si="0"/>
        <v>0</v>
      </c>
      <c r="E20" s="43">
        <f t="shared" si="0"/>
        <v>0</v>
      </c>
      <c r="F20" s="30">
        <f t="shared" si="0"/>
        <v>0</v>
      </c>
    </row>
    <row r="21" spans="1:6" ht="40.5" customHeight="1">
      <c r="A21" s="1"/>
      <c r="B21" s="66" t="s">
        <v>43</v>
      </c>
      <c r="C21" s="26"/>
      <c r="D21" s="43"/>
      <c r="E21" s="43"/>
      <c r="F21" s="30"/>
    </row>
    <row r="22" spans="1:6" ht="45" customHeight="1">
      <c r="A22" s="1"/>
      <c r="B22" s="15" t="s">
        <v>25</v>
      </c>
      <c r="C22" s="26" t="s">
        <v>26</v>
      </c>
      <c r="D22" s="43">
        <f>D23</f>
        <v>0</v>
      </c>
      <c r="E22" s="43">
        <f>E23</f>
        <v>-20000000</v>
      </c>
      <c r="F22" s="30">
        <f>F23</f>
        <v>-20000000</v>
      </c>
    </row>
    <row r="23" spans="1:6" ht="51.75" customHeight="1">
      <c r="A23" s="1"/>
      <c r="B23" s="66" t="s">
        <v>56</v>
      </c>
      <c r="C23" s="26" t="s">
        <v>57</v>
      </c>
      <c r="D23" s="43">
        <f>SUM(D30:D31)</f>
        <v>0</v>
      </c>
      <c r="E23" s="43">
        <f>SUM(E30:E31)</f>
        <v>-20000000</v>
      </c>
      <c r="F23" s="30">
        <f>SUM(F30:F31)</f>
        <v>-20000000</v>
      </c>
    </row>
    <row r="24" spans="1:6" ht="17.25" customHeight="1" hidden="1">
      <c r="A24" s="1"/>
      <c r="B24" s="13"/>
      <c r="C24" s="49"/>
      <c r="D24" s="45"/>
      <c r="E24" s="45"/>
      <c r="F24" s="22"/>
    </row>
    <row r="25" spans="1:6" ht="27.75" customHeight="1" hidden="1">
      <c r="A25" s="1"/>
      <c r="B25" s="14" t="s">
        <v>8</v>
      </c>
      <c r="C25" s="50" t="s">
        <v>9</v>
      </c>
      <c r="D25" s="42">
        <f>D26-D28</f>
        <v>0</v>
      </c>
      <c r="E25" s="42">
        <f>E26-E28</f>
        <v>0</v>
      </c>
      <c r="F25" s="23">
        <f>F26-F28</f>
        <v>0</v>
      </c>
    </row>
    <row r="26" spans="1:6" ht="29.25" customHeight="1" hidden="1">
      <c r="A26" s="1"/>
      <c r="B26" s="15" t="s">
        <v>2</v>
      </c>
      <c r="C26" s="51" t="s">
        <v>3</v>
      </c>
      <c r="D26" s="43">
        <f>D27</f>
        <v>0</v>
      </c>
      <c r="E26" s="43">
        <f>E27</f>
        <v>0</v>
      </c>
      <c r="F26" s="21">
        <f>F27</f>
        <v>0</v>
      </c>
    </row>
    <row r="27" spans="1:6" ht="30" customHeight="1" hidden="1">
      <c r="A27" s="1"/>
      <c r="B27" s="16" t="s">
        <v>4</v>
      </c>
      <c r="C27" s="51" t="s">
        <v>5</v>
      </c>
      <c r="D27" s="43"/>
      <c r="E27" s="43"/>
      <c r="F27" s="21"/>
    </row>
    <row r="28" spans="1:6" ht="30" customHeight="1" hidden="1">
      <c r="A28" s="1"/>
      <c r="B28" s="15" t="s">
        <v>10</v>
      </c>
      <c r="C28" s="51" t="s">
        <v>6</v>
      </c>
      <c r="D28" s="43">
        <f>D29</f>
        <v>0</v>
      </c>
      <c r="E28" s="43">
        <f>E29</f>
        <v>0</v>
      </c>
      <c r="F28" s="21">
        <f>F29</f>
        <v>0</v>
      </c>
    </row>
    <row r="29" spans="1:6" ht="30" customHeight="1" hidden="1">
      <c r="A29" s="1"/>
      <c r="B29" s="16" t="s">
        <v>4</v>
      </c>
      <c r="C29" s="51" t="s">
        <v>7</v>
      </c>
      <c r="D29" s="43">
        <v>0</v>
      </c>
      <c r="E29" s="43">
        <v>0</v>
      </c>
      <c r="F29" s="21">
        <v>0</v>
      </c>
    </row>
    <row r="30" spans="1:6" ht="41.25" customHeight="1">
      <c r="A30" s="1"/>
      <c r="B30" s="67" t="s">
        <v>44</v>
      </c>
      <c r="C30" s="52"/>
      <c r="D30" s="43"/>
      <c r="E30" s="43"/>
      <c r="F30" s="29"/>
    </row>
    <row r="31" spans="1:6" ht="144" customHeight="1">
      <c r="A31" s="1"/>
      <c r="B31" s="66" t="s">
        <v>45</v>
      </c>
      <c r="C31" s="49"/>
      <c r="D31" s="55"/>
      <c r="E31" s="55">
        <f>-20000000</f>
        <v>-20000000</v>
      </c>
      <c r="F31" s="56">
        <f>-20000000</f>
        <v>-20000000</v>
      </c>
    </row>
    <row r="32" spans="1:6" ht="6.75" customHeight="1">
      <c r="A32" s="1"/>
      <c r="B32" s="25"/>
      <c r="C32" s="26"/>
      <c r="D32" s="43"/>
      <c r="E32" s="43"/>
      <c r="F32" s="30"/>
    </row>
    <row r="33" spans="1:6" ht="26.25" customHeight="1">
      <c r="A33" s="1"/>
      <c r="B33" s="34" t="s">
        <v>27</v>
      </c>
      <c r="C33" s="47" t="s">
        <v>28</v>
      </c>
      <c r="D33" s="42">
        <f>D38+D34</f>
        <v>4767604.690000057</v>
      </c>
      <c r="E33" s="42">
        <f>E38+E34</f>
        <v>0</v>
      </c>
      <c r="F33" s="31">
        <f>F38+F34</f>
        <v>0</v>
      </c>
    </row>
    <row r="34" spans="1:6" ht="15.75" customHeight="1">
      <c r="A34" s="1"/>
      <c r="B34" s="32" t="s">
        <v>11</v>
      </c>
      <c r="C34" s="26" t="s">
        <v>29</v>
      </c>
      <c r="D34" s="43">
        <f aca="true" t="shared" si="1" ref="D34:F36">D35</f>
        <v>-3581224993.62</v>
      </c>
      <c r="E34" s="43">
        <f t="shared" si="1"/>
        <v>-2491247576.65</v>
      </c>
      <c r="F34" s="30">
        <f t="shared" si="1"/>
        <v>-2651721604</v>
      </c>
    </row>
    <row r="35" spans="1:6" ht="15.75" customHeight="1">
      <c r="A35" s="1"/>
      <c r="B35" s="32" t="s">
        <v>30</v>
      </c>
      <c r="C35" s="26" t="s">
        <v>31</v>
      </c>
      <c r="D35" s="43">
        <f t="shared" si="1"/>
        <v>-3581224993.62</v>
      </c>
      <c r="E35" s="43">
        <f t="shared" si="1"/>
        <v>-2491247576.65</v>
      </c>
      <c r="F35" s="30">
        <f t="shared" si="1"/>
        <v>-2651721604</v>
      </c>
    </row>
    <row r="36" spans="1:6" ht="15.75" customHeight="1">
      <c r="A36" s="1"/>
      <c r="B36" s="32" t="s">
        <v>32</v>
      </c>
      <c r="C36" s="26" t="s">
        <v>33</v>
      </c>
      <c r="D36" s="43">
        <f t="shared" si="1"/>
        <v>-3581224993.62</v>
      </c>
      <c r="E36" s="43">
        <f t="shared" si="1"/>
        <v>-2491247576.65</v>
      </c>
      <c r="F36" s="30">
        <f t="shared" si="1"/>
        <v>-2651721604</v>
      </c>
    </row>
    <row r="37" spans="1:6" ht="30.75" customHeight="1">
      <c r="A37" s="1"/>
      <c r="B37" s="68" t="s">
        <v>58</v>
      </c>
      <c r="C37" s="26" t="s">
        <v>59</v>
      </c>
      <c r="D37" s="43">
        <f>-(D46+D15+D21)</f>
        <v>-3581224993.62</v>
      </c>
      <c r="E37" s="43">
        <f>-(E46+E15+E21)</f>
        <v>-2491247576.65</v>
      </c>
      <c r="F37" s="30">
        <f>-(F46+F15+F21)</f>
        <v>-2651721604</v>
      </c>
    </row>
    <row r="38" spans="1:6" ht="16.5" customHeight="1">
      <c r="A38" s="1"/>
      <c r="B38" s="25" t="s">
        <v>12</v>
      </c>
      <c r="C38" s="26" t="s">
        <v>35</v>
      </c>
      <c r="D38" s="43">
        <f aca="true" t="shared" si="2" ref="D38:F40">D39</f>
        <v>3585992598.31</v>
      </c>
      <c r="E38" s="43">
        <f t="shared" si="2"/>
        <v>2491247576.65</v>
      </c>
      <c r="F38" s="30">
        <f t="shared" si="2"/>
        <v>2651721604</v>
      </c>
    </row>
    <row r="39" spans="1:6" ht="16.5" customHeight="1">
      <c r="A39" s="1"/>
      <c r="B39" s="25" t="s">
        <v>34</v>
      </c>
      <c r="C39" s="26" t="s">
        <v>36</v>
      </c>
      <c r="D39" s="43">
        <f t="shared" si="2"/>
        <v>3585992598.31</v>
      </c>
      <c r="E39" s="43">
        <f t="shared" si="2"/>
        <v>2491247576.65</v>
      </c>
      <c r="F39" s="30">
        <f t="shared" si="2"/>
        <v>2651721604</v>
      </c>
    </row>
    <row r="40" spans="1:6" ht="16.5" customHeight="1">
      <c r="A40" s="1"/>
      <c r="B40" s="25" t="s">
        <v>32</v>
      </c>
      <c r="C40" s="26" t="s">
        <v>37</v>
      </c>
      <c r="D40" s="43">
        <f t="shared" si="2"/>
        <v>3585992598.31</v>
      </c>
      <c r="E40" s="43">
        <f t="shared" si="2"/>
        <v>2491247576.65</v>
      </c>
      <c r="F40" s="30">
        <f t="shared" si="2"/>
        <v>2651721604</v>
      </c>
    </row>
    <row r="41" spans="1:6" ht="30" customHeight="1">
      <c r="A41" s="1"/>
      <c r="B41" s="68" t="s">
        <v>60</v>
      </c>
      <c r="C41" s="26" t="s">
        <v>61</v>
      </c>
      <c r="D41" s="43">
        <f>D49-D17-D23</f>
        <v>3585992598.31</v>
      </c>
      <c r="E41" s="43">
        <f>E49-E17-E23</f>
        <v>2491247576.65</v>
      </c>
      <c r="F41" s="30">
        <f>F49-F17-F23</f>
        <v>2651721604</v>
      </c>
    </row>
    <row r="42" spans="1:6" ht="30" customHeight="1">
      <c r="A42" s="1"/>
      <c r="B42" s="37" t="s">
        <v>38</v>
      </c>
      <c r="C42" s="26" t="s">
        <v>39</v>
      </c>
      <c r="D42" s="43"/>
      <c r="E42" s="43"/>
      <c r="F42" s="30"/>
    </row>
    <row r="43" spans="1:6" ht="15.75" customHeight="1">
      <c r="A43" s="1"/>
      <c r="B43" s="36"/>
      <c r="C43" s="53"/>
      <c r="D43" s="45"/>
      <c r="E43" s="45"/>
      <c r="F43" s="35"/>
    </row>
    <row r="44" spans="2:6" s="7" customFormat="1" ht="15.75" customHeight="1" thickBot="1">
      <c r="B44" s="17" t="s">
        <v>0</v>
      </c>
      <c r="C44" s="54"/>
      <c r="D44" s="46">
        <f>D13+D18+D33</f>
        <v>46367604.69000006</v>
      </c>
      <c r="E44" s="46">
        <f>E13+E18+E33</f>
        <v>0</v>
      </c>
      <c r="F44" s="24">
        <f>F13+F18+F33</f>
        <v>0</v>
      </c>
    </row>
    <row r="45" spans="1:8" ht="34.5" customHeight="1">
      <c r="A45" s="1"/>
      <c r="C45" s="6"/>
      <c r="G45" s="8"/>
      <c r="H45" s="8"/>
    </row>
    <row r="46" spans="1:6" ht="19.5" customHeight="1">
      <c r="A46" s="1"/>
      <c r="C46" t="s">
        <v>15</v>
      </c>
      <c r="D46" s="18">
        <v>3539624993.62</v>
      </c>
      <c r="E46" s="18">
        <v>2429647576.65</v>
      </c>
      <c r="F46" s="18">
        <v>2570121604</v>
      </c>
    </row>
    <row r="47" spans="3:6" ht="25.5">
      <c r="C47" s="3" t="s">
        <v>41</v>
      </c>
      <c r="D47" s="18">
        <v>462765899.41</v>
      </c>
      <c r="E47" s="18">
        <v>428404557</v>
      </c>
      <c r="F47" s="18">
        <v>438630740</v>
      </c>
    </row>
    <row r="48" spans="3:6" ht="12.75">
      <c r="C48" s="19" t="s">
        <v>40</v>
      </c>
      <c r="D48" s="18">
        <f>D46-D47</f>
        <v>3076859094.21</v>
      </c>
      <c r="E48" s="18">
        <f>E46-E47</f>
        <v>2001243019.65</v>
      </c>
      <c r="F48" s="18">
        <f>F46-F47</f>
        <v>2131490864</v>
      </c>
    </row>
    <row r="49" spans="1:6" ht="15">
      <c r="A49" s="1"/>
      <c r="C49" t="s">
        <v>16</v>
      </c>
      <c r="D49" s="57">
        <v>3585992598.31</v>
      </c>
      <c r="E49" s="57">
        <f>E46</f>
        <v>2429647576.65</v>
      </c>
      <c r="F49" s="57">
        <f>F46</f>
        <v>2570121604</v>
      </c>
    </row>
    <row r="50" ht="27" customHeight="1">
      <c r="A50" s="2"/>
    </row>
    <row r="51" ht="15">
      <c r="A51" s="2"/>
    </row>
    <row r="52" ht="36.75" customHeight="1">
      <c r="A52" s="2"/>
    </row>
    <row r="53" ht="25.5" customHeight="1"/>
    <row r="65" spans="2:6" ht="12.75">
      <c r="B65" s="3"/>
      <c r="C65" s="3"/>
      <c r="D65" s="4"/>
      <c r="E65" s="4"/>
      <c r="F65" s="10"/>
    </row>
    <row r="66" spans="2:6" ht="12.75">
      <c r="B66" s="3"/>
      <c r="C66" s="3"/>
      <c r="D66" s="4"/>
      <c r="E66" s="4"/>
      <c r="F66" s="10"/>
    </row>
    <row r="67" spans="2:6" ht="12.75">
      <c r="B67" s="3"/>
      <c r="C67" s="3"/>
      <c r="D67" s="4"/>
      <c r="E67" s="4"/>
      <c r="F67" s="10"/>
    </row>
    <row r="68" spans="2:6" ht="12.75">
      <c r="B68" s="3"/>
      <c r="C68" s="3"/>
      <c r="D68" s="4"/>
      <c r="E68" s="4"/>
      <c r="F68" s="10"/>
    </row>
    <row r="69" spans="2:6" ht="12.75">
      <c r="B69" s="3"/>
      <c r="C69" s="3"/>
      <c r="D69" s="4"/>
      <c r="E69" s="4"/>
      <c r="F69" s="10"/>
    </row>
    <row r="70" spans="2:6" ht="12.75">
      <c r="B70" s="3"/>
      <c r="C70" s="3"/>
      <c r="D70" s="4"/>
      <c r="E70" s="4"/>
      <c r="F70" s="10"/>
    </row>
    <row r="71" spans="2:6" ht="12.75">
      <c r="B71" s="3"/>
      <c r="C71" s="3"/>
      <c r="D71" s="4"/>
      <c r="E71" s="4"/>
      <c r="F71" s="10"/>
    </row>
    <row r="72" spans="2:6" ht="12.75">
      <c r="B72" s="3"/>
      <c r="C72" s="3"/>
      <c r="D72" s="4"/>
      <c r="E72" s="4"/>
      <c r="F72" s="10"/>
    </row>
    <row r="73" spans="2:6" ht="12.75">
      <c r="B73" s="3"/>
      <c r="C73" s="3"/>
      <c r="D73" s="4"/>
      <c r="E73" s="4"/>
      <c r="F73" s="10"/>
    </row>
    <row r="74" spans="2:6" ht="12.75">
      <c r="B74" s="3"/>
      <c r="C74" s="3"/>
      <c r="D74" s="4"/>
      <c r="E74" s="4"/>
      <c r="F74" s="10"/>
    </row>
    <row r="75" spans="2:6" ht="12.75">
      <c r="B75" s="3"/>
      <c r="C75" s="3"/>
      <c r="D75" s="4"/>
      <c r="E75" s="4"/>
      <c r="F75" s="10"/>
    </row>
    <row r="76" spans="2:6" ht="12.75">
      <c r="B76" s="3"/>
      <c r="C76" s="3"/>
      <c r="D76" s="4"/>
      <c r="E76" s="4"/>
      <c r="F76" s="10"/>
    </row>
    <row r="77" spans="2:6" ht="12.75">
      <c r="B77" s="3"/>
      <c r="C77" s="3"/>
      <c r="D77" s="4"/>
      <c r="E77" s="4"/>
      <c r="F77" s="10"/>
    </row>
    <row r="78" spans="2:6" ht="12.75">
      <c r="B78" s="3"/>
      <c r="C78" s="3"/>
      <c r="D78" s="4"/>
      <c r="E78" s="4"/>
      <c r="F78" s="10"/>
    </row>
    <row r="79" spans="2:6" ht="12.75">
      <c r="B79" s="3"/>
      <c r="C79" s="3"/>
      <c r="D79" s="4"/>
      <c r="E79" s="4"/>
      <c r="F79" s="10"/>
    </row>
    <row r="80" spans="2:6" ht="12.75">
      <c r="B80" s="3"/>
      <c r="C80" s="3"/>
      <c r="D80" s="4"/>
      <c r="E80" s="4"/>
      <c r="F80" s="10"/>
    </row>
    <row r="81" spans="2:6" ht="12.75">
      <c r="B81" s="3"/>
      <c r="C81" s="3"/>
      <c r="D81" s="4"/>
      <c r="E81" s="4"/>
      <c r="F81" s="10"/>
    </row>
    <row r="82" spans="2:6" ht="12.75">
      <c r="B82" s="3"/>
      <c r="C82" s="3"/>
      <c r="D82" s="4"/>
      <c r="E82" s="4"/>
      <c r="F82" s="10"/>
    </row>
    <row r="83" spans="2:6" ht="12.75">
      <c r="B83" s="3"/>
      <c r="C83" s="3"/>
      <c r="D83" s="4"/>
      <c r="E83" s="4"/>
      <c r="F83" s="10"/>
    </row>
    <row r="84" spans="2:6" ht="12.75">
      <c r="B84" s="3"/>
      <c r="C84" s="3"/>
      <c r="D84" s="4"/>
      <c r="E84" s="4"/>
      <c r="F84" s="10"/>
    </row>
    <row r="85" spans="2:6" ht="12.75">
      <c r="B85" s="3"/>
      <c r="C85" s="3"/>
      <c r="D85" s="4"/>
      <c r="E85" s="4"/>
      <c r="F85" s="10"/>
    </row>
    <row r="86" spans="2:6" ht="12.75">
      <c r="B86" s="3"/>
      <c r="C86" s="3"/>
      <c r="D86" s="4"/>
      <c r="E86" s="4"/>
      <c r="F86" s="10"/>
    </row>
    <row r="87" spans="2:6" ht="12.75">
      <c r="B87" s="3"/>
      <c r="C87" s="3"/>
      <c r="D87" s="4"/>
      <c r="E87" s="4"/>
      <c r="F87" s="10"/>
    </row>
    <row r="88" spans="2:6" ht="12.75">
      <c r="B88" s="3"/>
      <c r="C88" s="3"/>
      <c r="D88" s="4"/>
      <c r="E88" s="4"/>
      <c r="F88" s="10"/>
    </row>
    <row r="89" spans="2:6" ht="12.75">
      <c r="B89" s="3"/>
      <c r="C89" s="3"/>
      <c r="D89" s="4"/>
      <c r="E89" s="4"/>
      <c r="F89" s="10"/>
    </row>
    <row r="90" spans="2:6" ht="12.75">
      <c r="B90" s="3"/>
      <c r="C90" s="3"/>
      <c r="D90" s="4"/>
      <c r="E90" s="4"/>
      <c r="F90" s="10"/>
    </row>
    <row r="91" spans="2:6" ht="12.75">
      <c r="B91" s="3"/>
      <c r="C91" s="3"/>
      <c r="D91" s="4"/>
      <c r="E91" s="4"/>
      <c r="F91" s="10"/>
    </row>
    <row r="92" spans="2:6" ht="12.75">
      <c r="B92" s="3"/>
      <c r="C92" s="3"/>
      <c r="D92" s="4"/>
      <c r="E92" s="4"/>
      <c r="F92" s="10"/>
    </row>
    <row r="93" spans="2:6" ht="12.75">
      <c r="B93" s="3"/>
      <c r="C93" s="3"/>
      <c r="D93" s="4"/>
      <c r="E93" s="4"/>
      <c r="F93" s="10"/>
    </row>
    <row r="94" spans="2:6" ht="12.75">
      <c r="B94" s="3"/>
      <c r="C94" s="3"/>
      <c r="D94" s="4"/>
      <c r="E94" s="4"/>
      <c r="F94" s="10"/>
    </row>
    <row r="95" spans="2:6" ht="12.75">
      <c r="B95" s="3"/>
      <c r="C95" s="3"/>
      <c r="D95" s="4"/>
      <c r="E95" s="4"/>
      <c r="F95" s="10"/>
    </row>
    <row r="96" spans="2:6" ht="12.75">
      <c r="B96" s="3"/>
      <c r="C96" s="3"/>
      <c r="D96" s="4"/>
      <c r="E96" s="4"/>
      <c r="F96" s="10"/>
    </row>
    <row r="97" spans="2:6" ht="12.75">
      <c r="B97" s="3"/>
      <c r="C97" s="3"/>
      <c r="D97" s="4"/>
      <c r="E97" s="4"/>
      <c r="F97" s="10"/>
    </row>
    <row r="98" spans="2:6" ht="12.75">
      <c r="B98" s="3"/>
      <c r="C98" s="3"/>
      <c r="D98" s="4"/>
      <c r="E98" s="4"/>
      <c r="F98" s="10"/>
    </row>
    <row r="99" spans="2:6" ht="12.75">
      <c r="B99" s="3"/>
      <c r="C99" s="3"/>
      <c r="D99" s="4"/>
      <c r="E99" s="4"/>
      <c r="F99" s="10"/>
    </row>
    <row r="100" spans="2:6" ht="12.75">
      <c r="B100" s="3"/>
      <c r="C100" s="3"/>
      <c r="D100" s="4"/>
      <c r="E100" s="4"/>
      <c r="F100" s="10"/>
    </row>
    <row r="101" spans="2:6" ht="12.75">
      <c r="B101" s="3"/>
      <c r="C101" s="3"/>
      <c r="D101" s="4"/>
      <c r="E101" s="4"/>
      <c r="F101" s="10"/>
    </row>
    <row r="102" spans="2:6" ht="12.75">
      <c r="B102" s="3"/>
      <c r="C102" s="3"/>
      <c r="D102" s="4"/>
      <c r="E102" s="4"/>
      <c r="F102" s="10"/>
    </row>
    <row r="103" spans="2:6" ht="12.75">
      <c r="B103" s="3"/>
      <c r="C103" s="3"/>
      <c r="D103" s="4"/>
      <c r="E103" s="4"/>
      <c r="F103" s="10"/>
    </row>
    <row r="104" spans="2:6" ht="12.75">
      <c r="B104" s="3"/>
      <c r="C104" s="3"/>
      <c r="D104" s="4"/>
      <c r="E104" s="4"/>
      <c r="F104" s="10"/>
    </row>
    <row r="105" spans="2:6" ht="12.75">
      <c r="B105" s="3"/>
      <c r="C105" s="3"/>
      <c r="D105" s="4"/>
      <c r="E105" s="4"/>
      <c r="F105" s="10"/>
    </row>
    <row r="106" spans="2:6" ht="12.75">
      <c r="B106" s="3"/>
      <c r="C106" s="3"/>
      <c r="D106" s="4"/>
      <c r="E106" s="4"/>
      <c r="F106" s="10"/>
    </row>
    <row r="107" spans="2:6" ht="12.75">
      <c r="B107" s="3"/>
      <c r="C107" s="3"/>
      <c r="D107" s="4"/>
      <c r="E107" s="4"/>
      <c r="F107" s="10"/>
    </row>
    <row r="108" spans="2:6" ht="12.75">
      <c r="B108" s="3"/>
      <c r="C108" s="3"/>
      <c r="D108" s="4"/>
      <c r="E108" s="4"/>
      <c r="F108" s="10"/>
    </row>
    <row r="109" spans="2:6" ht="12.75">
      <c r="B109" s="3"/>
      <c r="C109" s="3"/>
      <c r="D109" s="4"/>
      <c r="E109" s="4"/>
      <c r="F109" s="10"/>
    </row>
    <row r="110" spans="2:6" ht="12.75">
      <c r="B110" s="3"/>
      <c r="C110" s="3"/>
      <c r="D110" s="4"/>
      <c r="E110" s="4"/>
      <c r="F110" s="10"/>
    </row>
    <row r="111" spans="2:6" ht="12.75">
      <c r="B111" s="3"/>
      <c r="C111" s="3"/>
      <c r="D111" s="4"/>
      <c r="E111" s="4"/>
      <c r="F111" s="10"/>
    </row>
    <row r="112" spans="2:6" ht="12.75">
      <c r="B112" s="3"/>
      <c r="C112" s="3"/>
      <c r="D112" s="4"/>
      <c r="E112" s="4"/>
      <c r="F112" s="10"/>
    </row>
    <row r="113" spans="2:6" ht="12.75">
      <c r="B113" s="3"/>
      <c r="C113" s="3"/>
      <c r="D113" s="4"/>
      <c r="E113" s="4"/>
      <c r="F113" s="10"/>
    </row>
    <row r="114" spans="2:6" ht="12.75">
      <c r="B114" s="3"/>
      <c r="C114" s="3"/>
      <c r="D114" s="4"/>
      <c r="E114" s="4"/>
      <c r="F114" s="10"/>
    </row>
    <row r="115" spans="2:6" ht="12.75">
      <c r="B115" s="3"/>
      <c r="C115" s="3"/>
      <c r="D115" s="4"/>
      <c r="E115" s="4"/>
      <c r="F115" s="10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  <row r="299" spans="2:3" ht="12.75">
      <c r="B299" s="3"/>
      <c r="C299" s="3"/>
    </row>
    <row r="300" spans="2:3" ht="12.75">
      <c r="B300" s="3"/>
      <c r="C300" s="3"/>
    </row>
    <row r="301" spans="2:3" ht="12.75">
      <c r="B301" s="3"/>
      <c r="C301" s="3"/>
    </row>
  </sheetData>
  <sheetProtection/>
  <mergeCells count="9">
    <mergeCell ref="E1:F1"/>
    <mergeCell ref="E2:F2"/>
    <mergeCell ref="E3:F3"/>
    <mergeCell ref="B7:F7"/>
    <mergeCell ref="B9:B10"/>
    <mergeCell ref="C9:C10"/>
    <mergeCell ref="E6:F6"/>
    <mergeCell ref="E5:F5"/>
    <mergeCell ref="E4:F4"/>
  </mergeCells>
  <printOptions/>
  <pageMargins left="0.74" right="0.4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56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Dep</cp:lastModifiedBy>
  <cp:lastPrinted>2024-06-24T07:09:38Z</cp:lastPrinted>
  <dcterms:created xsi:type="dcterms:W3CDTF">2000-09-19T07:45:36Z</dcterms:created>
  <dcterms:modified xsi:type="dcterms:W3CDTF">2024-06-24T07:09:42Z</dcterms:modified>
  <cp:category/>
  <cp:version/>
  <cp:contentType/>
  <cp:contentStatus/>
</cp:coreProperties>
</file>